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2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3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4.xml" ContentType="application/vnd.openxmlformats-officedocument.drawing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PO\Google Drive\IRPO\Committees &amp; Working Groups\BOR\BOR 2015_08\"/>
    </mc:Choice>
  </mc:AlternateContent>
  <bookViews>
    <workbookView xWindow="0" yWindow="0" windowWidth="25200" windowHeight="11985" firstSheet="5" activeTab="8"/>
  </bookViews>
  <sheets>
    <sheet name="fall_headcount_upDown" sheetId="1" r:id="rId1"/>
    <sheet name="fall_major_upDown" sheetId="2" r:id="rId2"/>
    <sheet name="graphs_Fall" sheetId="3" r:id="rId3"/>
    <sheet name="Spring_headcount_upDown" sheetId="4" r:id="rId4"/>
    <sheet name="spring_major_upDown" sheetId="5" r:id="rId5"/>
    <sheet name="grpahs_spring" sheetId="6" r:id="rId6"/>
    <sheet name="summer_enrollment" sheetId="7" r:id="rId7"/>
    <sheet name="summer_enrollment_percent" sheetId="8" r:id="rId8"/>
    <sheet name="summer_major" sheetId="10" r:id="rId9"/>
    <sheet name="summer_graphs" sheetId="9" r:id="rId10"/>
  </sheets>
  <externalReferences>
    <externalReference r:id="rId11"/>
    <externalReference r:id="rId12"/>
    <externalReference r:id="rId13"/>
    <externalReference r:id="rId14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7" i="10" l="1"/>
  <c r="E43" i="10"/>
  <c r="E39" i="10"/>
  <c r="E31" i="10"/>
  <c r="E27" i="10"/>
  <c r="E23" i="10"/>
  <c r="E15" i="10"/>
  <c r="E11" i="10"/>
  <c r="E7" i="10"/>
  <c r="L52" i="10"/>
  <c r="K52" i="10" s="1"/>
  <c r="J52" i="10"/>
  <c r="I50" i="10" s="1"/>
  <c r="H52" i="10"/>
  <c r="G52" i="10" s="1"/>
  <c r="F52" i="10"/>
  <c r="E50" i="10" s="1"/>
  <c r="D52" i="10"/>
  <c r="C4" i="10" s="1"/>
  <c r="K5" i="10" l="1"/>
  <c r="K21" i="10"/>
  <c r="K37" i="10"/>
  <c r="K9" i="10"/>
  <c r="K25" i="10"/>
  <c r="K41" i="10"/>
  <c r="K13" i="10"/>
  <c r="K29" i="10"/>
  <c r="K45" i="10"/>
  <c r="K17" i="10"/>
  <c r="K33" i="10"/>
  <c r="K49" i="10"/>
  <c r="G21" i="10"/>
  <c r="G37" i="10"/>
  <c r="G9" i="10"/>
  <c r="G25" i="10"/>
  <c r="G41" i="10"/>
  <c r="G29" i="10"/>
  <c r="G45" i="10"/>
  <c r="G5" i="10"/>
  <c r="G13" i="10"/>
  <c r="G17" i="10"/>
  <c r="G33" i="10"/>
  <c r="G49" i="10"/>
  <c r="E3" i="10"/>
  <c r="E19" i="10"/>
  <c r="E35" i="10"/>
  <c r="E51" i="10"/>
  <c r="C49" i="10"/>
  <c r="C41" i="10"/>
  <c r="C33" i="10"/>
  <c r="C25" i="10"/>
  <c r="C17" i="10"/>
  <c r="C9" i="10"/>
  <c r="C39" i="10"/>
  <c r="C23" i="10"/>
  <c r="C7" i="10"/>
  <c r="C3" i="10"/>
  <c r="C45" i="10"/>
  <c r="C37" i="10"/>
  <c r="C29" i="10"/>
  <c r="C21" i="10"/>
  <c r="C13" i="10"/>
  <c r="C5" i="10"/>
  <c r="C47" i="10"/>
  <c r="C31" i="10"/>
  <c r="C15" i="10"/>
  <c r="C51" i="10"/>
  <c r="C43" i="10"/>
  <c r="C35" i="10"/>
  <c r="C27" i="10"/>
  <c r="C19" i="10"/>
  <c r="C11" i="10"/>
  <c r="I3" i="10"/>
  <c r="I15" i="10"/>
  <c r="I27" i="10"/>
  <c r="I39" i="10"/>
  <c r="I43" i="10"/>
  <c r="I51" i="10"/>
  <c r="C50" i="10"/>
  <c r="C46" i="10"/>
  <c r="C42" i="10"/>
  <c r="C38" i="10"/>
  <c r="C34" i="10"/>
  <c r="C30" i="10"/>
  <c r="C26" i="10"/>
  <c r="C22" i="10"/>
  <c r="C18" i="10"/>
  <c r="C14" i="10"/>
  <c r="C10" i="10"/>
  <c r="C6" i="10"/>
  <c r="E4" i="10"/>
  <c r="E8" i="10"/>
  <c r="E12" i="10"/>
  <c r="E16" i="10"/>
  <c r="E20" i="10"/>
  <c r="E24" i="10"/>
  <c r="E28" i="10"/>
  <c r="E32" i="10"/>
  <c r="E36" i="10"/>
  <c r="E40" i="10"/>
  <c r="E44" i="10"/>
  <c r="E48" i="10"/>
  <c r="E52" i="10"/>
  <c r="G6" i="10"/>
  <c r="G10" i="10"/>
  <c r="G14" i="10"/>
  <c r="G18" i="10"/>
  <c r="G22" i="10"/>
  <c r="G26" i="10"/>
  <c r="G30" i="10"/>
  <c r="G34" i="10"/>
  <c r="G38" i="10"/>
  <c r="G42" i="10"/>
  <c r="G46" i="10"/>
  <c r="G50" i="10"/>
  <c r="I4" i="10"/>
  <c r="I8" i="10"/>
  <c r="I12" i="10"/>
  <c r="I16" i="10"/>
  <c r="I20" i="10"/>
  <c r="I24" i="10"/>
  <c r="I28" i="10"/>
  <c r="I32" i="10"/>
  <c r="I36" i="10"/>
  <c r="I40" i="10"/>
  <c r="I44" i="10"/>
  <c r="I48" i="10"/>
  <c r="I52" i="10"/>
  <c r="K6" i="10"/>
  <c r="K10" i="10"/>
  <c r="K14" i="10"/>
  <c r="K18" i="10"/>
  <c r="K22" i="10"/>
  <c r="K26" i="10"/>
  <c r="K30" i="10"/>
  <c r="K34" i="10"/>
  <c r="K38" i="10"/>
  <c r="K42" i="10"/>
  <c r="K46" i="10"/>
  <c r="K50" i="10"/>
  <c r="I11" i="10"/>
  <c r="I31" i="10"/>
  <c r="E13" i="10"/>
  <c r="E21" i="10"/>
  <c r="E25" i="10"/>
  <c r="E33" i="10"/>
  <c r="E37" i="10"/>
  <c r="E41" i="10"/>
  <c r="E45" i="10"/>
  <c r="E49" i="10"/>
  <c r="G3" i="10"/>
  <c r="G7" i="10"/>
  <c r="G11" i="10"/>
  <c r="G15" i="10"/>
  <c r="G19" i="10"/>
  <c r="G23" i="10"/>
  <c r="G27" i="10"/>
  <c r="G31" i="10"/>
  <c r="G35" i="10"/>
  <c r="G39" i="10"/>
  <c r="G43" i="10"/>
  <c r="G47" i="10"/>
  <c r="G51" i="10"/>
  <c r="I5" i="10"/>
  <c r="I9" i="10"/>
  <c r="I13" i="10"/>
  <c r="I17" i="10"/>
  <c r="I21" i="10"/>
  <c r="I25" i="10"/>
  <c r="I29" i="10"/>
  <c r="I33" i="10"/>
  <c r="I37" i="10"/>
  <c r="I41" i="10"/>
  <c r="I45" i="10"/>
  <c r="I49" i="10"/>
  <c r="K3" i="10"/>
  <c r="K7" i="10"/>
  <c r="K11" i="10"/>
  <c r="K15" i="10"/>
  <c r="K19" i="10"/>
  <c r="K23" i="10"/>
  <c r="K27" i="10"/>
  <c r="K31" i="10"/>
  <c r="K35" i="10"/>
  <c r="K39" i="10"/>
  <c r="K43" i="10"/>
  <c r="K47" i="10"/>
  <c r="K51" i="10"/>
  <c r="I7" i="10"/>
  <c r="I19" i="10"/>
  <c r="I23" i="10"/>
  <c r="I35" i="10"/>
  <c r="I47" i="10"/>
  <c r="E5" i="10"/>
  <c r="E9" i="10"/>
  <c r="E17" i="10"/>
  <c r="E29" i="10"/>
  <c r="C52" i="10"/>
  <c r="C48" i="10"/>
  <c r="C44" i="10"/>
  <c r="C40" i="10"/>
  <c r="C36" i="10"/>
  <c r="C32" i="10"/>
  <c r="C28" i="10"/>
  <c r="C24" i="10"/>
  <c r="C20" i="10"/>
  <c r="C16" i="10"/>
  <c r="C12" i="10"/>
  <c r="C8" i="10"/>
  <c r="E6" i="10"/>
  <c r="E10" i="10"/>
  <c r="E14" i="10"/>
  <c r="E18" i="10"/>
  <c r="E22" i="10"/>
  <c r="E26" i="10"/>
  <c r="E30" i="10"/>
  <c r="E34" i="10"/>
  <c r="E38" i="10"/>
  <c r="E42" i="10"/>
  <c r="E46" i="10"/>
  <c r="G4" i="10"/>
  <c r="G8" i="10"/>
  <c r="G12" i="10"/>
  <c r="G16" i="10"/>
  <c r="G20" i="10"/>
  <c r="G24" i="10"/>
  <c r="G28" i="10"/>
  <c r="G32" i="10"/>
  <c r="G36" i="10"/>
  <c r="G40" i="10"/>
  <c r="G44" i="10"/>
  <c r="G48" i="10"/>
  <c r="I6" i="10"/>
  <c r="I10" i="10"/>
  <c r="I14" i="10"/>
  <c r="I18" i="10"/>
  <c r="I22" i="10"/>
  <c r="I26" i="10"/>
  <c r="I30" i="10"/>
  <c r="I34" i="10"/>
  <c r="I38" i="10"/>
  <c r="I42" i="10"/>
  <c r="I46" i="10"/>
  <c r="K4" i="10"/>
  <c r="K8" i="10"/>
  <c r="K12" i="10"/>
  <c r="K16" i="10"/>
  <c r="K20" i="10"/>
  <c r="K24" i="10"/>
  <c r="K28" i="10"/>
  <c r="K32" i="10"/>
  <c r="K36" i="10"/>
  <c r="K40" i="10"/>
  <c r="K44" i="10"/>
  <c r="K48" i="10"/>
  <c r="B97" i="9" l="1"/>
  <c r="B95" i="9"/>
  <c r="C92" i="9"/>
  <c r="C95" i="9" s="1"/>
  <c r="D92" i="9"/>
  <c r="D95" i="9" s="1"/>
  <c r="E92" i="9"/>
  <c r="E95" i="9" s="1"/>
  <c r="F92" i="9"/>
  <c r="F95" i="9" s="1"/>
  <c r="B92" i="9"/>
  <c r="B96" i="9" s="1"/>
  <c r="E75" i="9"/>
  <c r="E76" i="9"/>
  <c r="C72" i="9"/>
  <c r="C75" i="9" s="1"/>
  <c r="D72" i="9"/>
  <c r="D75" i="9" s="1"/>
  <c r="E72" i="9"/>
  <c r="F72" i="9"/>
  <c r="F75" i="9" s="1"/>
  <c r="B72" i="9"/>
  <c r="B76" i="9" s="1"/>
  <c r="F61" i="9"/>
  <c r="F62" i="9"/>
  <c r="B61" i="9"/>
  <c r="C58" i="9"/>
  <c r="C61" i="9" s="1"/>
  <c r="D58" i="9"/>
  <c r="D61" i="9" s="1"/>
  <c r="E58" i="9"/>
  <c r="E61" i="9" s="1"/>
  <c r="F58" i="9"/>
  <c r="B58" i="9"/>
  <c r="B62" i="9" s="1"/>
  <c r="J38" i="8"/>
  <c r="H38" i="8"/>
  <c r="F38" i="8"/>
  <c r="D38" i="8"/>
  <c r="B38" i="8"/>
  <c r="J37" i="8"/>
  <c r="H37" i="8"/>
  <c r="F37" i="8"/>
  <c r="D37" i="8"/>
  <c r="B37" i="8"/>
  <c r="J36" i="8"/>
  <c r="H36" i="8"/>
  <c r="F36" i="8"/>
  <c r="D36" i="8"/>
  <c r="B36" i="8"/>
  <c r="J35" i="8"/>
  <c r="H35" i="8"/>
  <c r="F35" i="8"/>
  <c r="D35" i="8"/>
  <c r="B35" i="8"/>
  <c r="J34" i="8"/>
  <c r="H34" i="8"/>
  <c r="F34" i="8"/>
  <c r="D34" i="8"/>
  <c r="B34" i="8"/>
  <c r="J33" i="8"/>
  <c r="H33" i="8"/>
  <c r="F33" i="8"/>
  <c r="D33" i="8"/>
  <c r="B33" i="8"/>
  <c r="J32" i="8"/>
  <c r="H32" i="8"/>
  <c r="F32" i="8"/>
  <c r="D32" i="8"/>
  <c r="B32" i="8"/>
  <c r="J30" i="8"/>
  <c r="H30" i="8"/>
  <c r="F30" i="8"/>
  <c r="D30" i="8"/>
  <c r="B30" i="8"/>
  <c r="J29" i="8"/>
  <c r="H29" i="8"/>
  <c r="F29" i="8"/>
  <c r="D29" i="8"/>
  <c r="B29" i="8"/>
  <c r="J28" i="8"/>
  <c r="H28" i="8"/>
  <c r="F28" i="8"/>
  <c r="D28" i="8"/>
  <c r="B28" i="8"/>
  <c r="J27" i="8"/>
  <c r="H27" i="8"/>
  <c r="F27" i="8"/>
  <c r="D27" i="8"/>
  <c r="B27" i="8"/>
  <c r="J25" i="8"/>
  <c r="H25" i="8"/>
  <c r="F25" i="8"/>
  <c r="D25" i="8"/>
  <c r="B25" i="8"/>
  <c r="J24" i="8"/>
  <c r="H24" i="8"/>
  <c r="F24" i="8"/>
  <c r="D24" i="8"/>
  <c r="B24" i="8"/>
  <c r="J23" i="8"/>
  <c r="H23" i="8"/>
  <c r="F23" i="8"/>
  <c r="D23" i="8"/>
  <c r="B23" i="8"/>
  <c r="J22" i="8"/>
  <c r="H22" i="8"/>
  <c r="F22" i="8"/>
  <c r="D22" i="8"/>
  <c r="B22" i="8"/>
  <c r="J21" i="8"/>
  <c r="H21" i="8"/>
  <c r="F21" i="8"/>
  <c r="D21" i="8"/>
  <c r="B21" i="8"/>
  <c r="J19" i="8"/>
  <c r="H19" i="8"/>
  <c r="F19" i="8"/>
  <c r="D19" i="8"/>
  <c r="B19" i="8"/>
  <c r="J18" i="8"/>
  <c r="H18" i="8"/>
  <c r="F18" i="8"/>
  <c r="D18" i="8"/>
  <c r="B18" i="8"/>
  <c r="J16" i="8"/>
  <c r="H16" i="8"/>
  <c r="F16" i="8"/>
  <c r="D16" i="8"/>
  <c r="B16" i="8"/>
  <c r="J15" i="8"/>
  <c r="H15" i="8"/>
  <c r="F15" i="8"/>
  <c r="D15" i="8"/>
  <c r="B15" i="8"/>
  <c r="J13" i="8"/>
  <c r="H13" i="8"/>
  <c r="F13" i="8"/>
  <c r="D13" i="8"/>
  <c r="B13" i="8"/>
  <c r="J12" i="8"/>
  <c r="H12" i="8"/>
  <c r="F12" i="8"/>
  <c r="D12" i="8"/>
  <c r="B12" i="8"/>
  <c r="J11" i="8"/>
  <c r="H11" i="8"/>
  <c r="F11" i="8"/>
  <c r="D11" i="8"/>
  <c r="B11" i="8"/>
  <c r="J10" i="8"/>
  <c r="H10" i="8"/>
  <c r="F10" i="8"/>
  <c r="D10" i="8"/>
  <c r="B10" i="8"/>
  <c r="J9" i="8"/>
  <c r="H9" i="8"/>
  <c r="F9" i="8"/>
  <c r="D9" i="8"/>
  <c r="B9" i="8"/>
  <c r="J7" i="8"/>
  <c r="H7" i="8"/>
  <c r="F7" i="8"/>
  <c r="D7" i="8"/>
  <c r="B7" i="8"/>
  <c r="J6" i="8"/>
  <c r="H6" i="8"/>
  <c r="F6" i="8"/>
  <c r="D6" i="8"/>
  <c r="B6" i="8"/>
  <c r="J5" i="8"/>
  <c r="H5" i="8"/>
  <c r="F5" i="8"/>
  <c r="D5" i="8"/>
  <c r="B5" i="8"/>
  <c r="J3" i="8"/>
  <c r="H3" i="8"/>
  <c r="F3" i="8"/>
  <c r="D3" i="8"/>
  <c r="B3" i="8"/>
  <c r="F98" i="9" l="1"/>
  <c r="F97" i="9"/>
  <c r="F96" i="9"/>
  <c r="E62" i="9"/>
  <c r="B75" i="9"/>
  <c r="D76" i="9"/>
  <c r="B98" i="9"/>
  <c r="E98" i="9"/>
  <c r="E97" i="9"/>
  <c r="E96" i="9"/>
  <c r="D62" i="9"/>
  <c r="C76" i="9"/>
  <c r="D98" i="9"/>
  <c r="D97" i="9"/>
  <c r="D96" i="9"/>
  <c r="C62" i="9"/>
  <c r="F76" i="9"/>
  <c r="C98" i="9"/>
  <c r="C97" i="9"/>
  <c r="C96" i="9"/>
  <c r="L54" i="5" l="1"/>
  <c r="K54" i="5"/>
  <c r="J54" i="5"/>
  <c r="I54" i="5" s="1"/>
  <c r="H54" i="5"/>
  <c r="G54" i="5"/>
  <c r="F54" i="5"/>
  <c r="E54" i="5" s="1"/>
  <c r="D54" i="5"/>
  <c r="M54" i="5" s="1"/>
  <c r="C54" i="5"/>
  <c r="M53" i="5"/>
  <c r="N53" i="5" s="1"/>
  <c r="K53" i="5"/>
  <c r="I53" i="5"/>
  <c r="G53" i="5"/>
  <c r="E53" i="5"/>
  <c r="C53" i="5"/>
  <c r="N52" i="5"/>
  <c r="M52" i="5"/>
  <c r="K52" i="5"/>
  <c r="I52" i="5"/>
  <c r="G52" i="5"/>
  <c r="E52" i="5"/>
  <c r="C52" i="5"/>
  <c r="M51" i="5"/>
  <c r="N51" i="5" s="1"/>
  <c r="K51" i="5"/>
  <c r="I51" i="5"/>
  <c r="G51" i="5"/>
  <c r="E51" i="5"/>
  <c r="C51" i="5"/>
  <c r="M50" i="5"/>
  <c r="N50" i="5" s="1"/>
  <c r="K50" i="5"/>
  <c r="I50" i="5"/>
  <c r="G50" i="5"/>
  <c r="E50" i="5"/>
  <c r="C50" i="5"/>
  <c r="M49" i="5"/>
  <c r="N49" i="5" s="1"/>
  <c r="K49" i="5"/>
  <c r="I49" i="5"/>
  <c r="G49" i="5"/>
  <c r="E49" i="5"/>
  <c r="C49" i="5"/>
  <c r="N48" i="5"/>
  <c r="M48" i="5"/>
  <c r="K48" i="5"/>
  <c r="I48" i="5"/>
  <c r="G48" i="5"/>
  <c r="E48" i="5"/>
  <c r="C48" i="5"/>
  <c r="M47" i="5"/>
  <c r="N47" i="5" s="1"/>
  <c r="K47" i="5"/>
  <c r="I47" i="5"/>
  <c r="G47" i="5"/>
  <c r="E47" i="5"/>
  <c r="C47" i="5"/>
  <c r="M46" i="5"/>
  <c r="N46" i="5" s="1"/>
  <c r="K46" i="5"/>
  <c r="I46" i="5"/>
  <c r="G46" i="5"/>
  <c r="E46" i="5"/>
  <c r="C46" i="5"/>
  <c r="M45" i="5"/>
  <c r="N45" i="5" s="1"/>
  <c r="K45" i="5"/>
  <c r="I45" i="5"/>
  <c r="G45" i="5"/>
  <c r="E45" i="5"/>
  <c r="C45" i="5"/>
  <c r="N44" i="5"/>
  <c r="M44" i="5"/>
  <c r="K44" i="5"/>
  <c r="I44" i="5"/>
  <c r="G44" i="5"/>
  <c r="E44" i="5"/>
  <c r="C44" i="5"/>
  <c r="M43" i="5"/>
  <c r="N43" i="5" s="1"/>
  <c r="K43" i="5"/>
  <c r="I43" i="5"/>
  <c r="G43" i="5"/>
  <c r="E43" i="5"/>
  <c r="C43" i="5"/>
  <c r="N42" i="5"/>
  <c r="M42" i="5"/>
  <c r="K42" i="5"/>
  <c r="I42" i="5"/>
  <c r="G42" i="5"/>
  <c r="E42" i="5"/>
  <c r="C42" i="5"/>
  <c r="M41" i="5"/>
  <c r="N41" i="5" s="1"/>
  <c r="K41" i="5"/>
  <c r="I41" i="5"/>
  <c r="G41" i="5"/>
  <c r="E41" i="5"/>
  <c r="C41" i="5"/>
  <c r="N40" i="5"/>
  <c r="M40" i="5"/>
  <c r="K40" i="5"/>
  <c r="I40" i="5"/>
  <c r="G40" i="5"/>
  <c r="E40" i="5"/>
  <c r="C40" i="5"/>
  <c r="M39" i="5"/>
  <c r="N39" i="5" s="1"/>
  <c r="K39" i="5"/>
  <c r="I39" i="5"/>
  <c r="G39" i="5"/>
  <c r="E39" i="5"/>
  <c r="C39" i="5"/>
  <c r="N38" i="5"/>
  <c r="M38" i="5"/>
  <c r="K38" i="5"/>
  <c r="I38" i="5"/>
  <c r="G38" i="5"/>
  <c r="E38" i="5"/>
  <c r="C38" i="5"/>
  <c r="M37" i="5"/>
  <c r="N37" i="5" s="1"/>
  <c r="K37" i="5"/>
  <c r="I37" i="5"/>
  <c r="G37" i="5"/>
  <c r="E37" i="5"/>
  <c r="C37" i="5"/>
  <c r="N36" i="5"/>
  <c r="M36" i="5"/>
  <c r="K36" i="5"/>
  <c r="I36" i="5"/>
  <c r="G36" i="5"/>
  <c r="E36" i="5"/>
  <c r="C36" i="5"/>
  <c r="M35" i="5"/>
  <c r="N35" i="5" s="1"/>
  <c r="K35" i="5"/>
  <c r="I35" i="5"/>
  <c r="G35" i="5"/>
  <c r="E35" i="5"/>
  <c r="C35" i="5"/>
  <c r="N34" i="5"/>
  <c r="M34" i="5"/>
  <c r="K34" i="5"/>
  <c r="I34" i="5"/>
  <c r="G34" i="5"/>
  <c r="E34" i="5"/>
  <c r="C34" i="5"/>
  <c r="M33" i="5"/>
  <c r="N33" i="5" s="1"/>
  <c r="K33" i="5"/>
  <c r="I33" i="5"/>
  <c r="G33" i="5"/>
  <c r="E33" i="5"/>
  <c r="C33" i="5"/>
  <c r="N32" i="5"/>
  <c r="M32" i="5"/>
  <c r="K32" i="5"/>
  <c r="I32" i="5"/>
  <c r="G32" i="5"/>
  <c r="E32" i="5"/>
  <c r="C32" i="5"/>
  <c r="M31" i="5"/>
  <c r="N31" i="5" s="1"/>
  <c r="K31" i="5"/>
  <c r="I31" i="5"/>
  <c r="G31" i="5"/>
  <c r="E31" i="5"/>
  <c r="C31" i="5"/>
  <c r="N30" i="5"/>
  <c r="M30" i="5"/>
  <c r="K30" i="5"/>
  <c r="I30" i="5"/>
  <c r="G30" i="5"/>
  <c r="E30" i="5"/>
  <c r="C30" i="5"/>
  <c r="M29" i="5"/>
  <c r="N29" i="5" s="1"/>
  <c r="K29" i="5"/>
  <c r="I29" i="5"/>
  <c r="G29" i="5"/>
  <c r="E29" i="5"/>
  <c r="C29" i="5"/>
  <c r="N28" i="5"/>
  <c r="M28" i="5"/>
  <c r="K28" i="5"/>
  <c r="I28" i="5"/>
  <c r="G28" i="5"/>
  <c r="E28" i="5"/>
  <c r="C28" i="5"/>
  <c r="M27" i="5"/>
  <c r="N27" i="5" s="1"/>
  <c r="K27" i="5"/>
  <c r="I27" i="5"/>
  <c r="G27" i="5"/>
  <c r="E27" i="5"/>
  <c r="C27" i="5"/>
  <c r="N26" i="5"/>
  <c r="M26" i="5"/>
  <c r="K26" i="5"/>
  <c r="I26" i="5"/>
  <c r="G26" i="5"/>
  <c r="E26" i="5"/>
  <c r="C26" i="5"/>
  <c r="M25" i="5"/>
  <c r="N25" i="5" s="1"/>
  <c r="K25" i="5"/>
  <c r="I25" i="5"/>
  <c r="G25" i="5"/>
  <c r="E25" i="5"/>
  <c r="C25" i="5"/>
  <c r="N24" i="5"/>
  <c r="M24" i="5"/>
  <c r="K24" i="5"/>
  <c r="I24" i="5"/>
  <c r="G24" i="5"/>
  <c r="E24" i="5"/>
  <c r="C24" i="5"/>
  <c r="M23" i="5"/>
  <c r="N23" i="5" s="1"/>
  <c r="K23" i="5"/>
  <c r="I23" i="5"/>
  <c r="G23" i="5"/>
  <c r="E23" i="5"/>
  <c r="C23" i="5"/>
  <c r="N22" i="5"/>
  <c r="M22" i="5"/>
  <c r="K22" i="5"/>
  <c r="I22" i="5"/>
  <c r="G22" i="5"/>
  <c r="E22" i="5"/>
  <c r="C22" i="5"/>
  <c r="M21" i="5"/>
  <c r="N21" i="5" s="1"/>
  <c r="K21" i="5"/>
  <c r="I21" i="5"/>
  <c r="G21" i="5"/>
  <c r="E21" i="5"/>
  <c r="C21" i="5"/>
  <c r="N20" i="5"/>
  <c r="M20" i="5"/>
  <c r="K20" i="5"/>
  <c r="I20" i="5"/>
  <c r="G20" i="5"/>
  <c r="E20" i="5"/>
  <c r="C20" i="5"/>
  <c r="M19" i="5"/>
  <c r="N19" i="5" s="1"/>
  <c r="K19" i="5"/>
  <c r="I19" i="5"/>
  <c r="G19" i="5"/>
  <c r="E19" i="5"/>
  <c r="C19" i="5"/>
  <c r="N18" i="5"/>
  <c r="M18" i="5"/>
  <c r="K18" i="5"/>
  <c r="I18" i="5"/>
  <c r="G18" i="5"/>
  <c r="E18" i="5"/>
  <c r="C18" i="5"/>
  <c r="M17" i="5"/>
  <c r="N17" i="5" s="1"/>
  <c r="K17" i="5"/>
  <c r="I17" i="5"/>
  <c r="G17" i="5"/>
  <c r="E17" i="5"/>
  <c r="C17" i="5"/>
  <c r="N16" i="5"/>
  <c r="M16" i="5"/>
  <c r="K16" i="5"/>
  <c r="I16" i="5"/>
  <c r="G16" i="5"/>
  <c r="E16" i="5"/>
  <c r="C16" i="5"/>
  <c r="M15" i="5"/>
  <c r="N15" i="5" s="1"/>
  <c r="K15" i="5"/>
  <c r="I15" i="5"/>
  <c r="G15" i="5"/>
  <c r="E15" i="5"/>
  <c r="C15" i="5"/>
  <c r="N14" i="5"/>
  <c r="M14" i="5"/>
  <c r="K14" i="5"/>
  <c r="I14" i="5"/>
  <c r="G14" i="5"/>
  <c r="E14" i="5"/>
  <c r="C14" i="5"/>
  <c r="M13" i="5"/>
  <c r="N13" i="5" s="1"/>
  <c r="K13" i="5"/>
  <c r="I13" i="5"/>
  <c r="G13" i="5"/>
  <c r="E13" i="5"/>
  <c r="C13" i="5"/>
  <c r="N12" i="5"/>
  <c r="M12" i="5"/>
  <c r="K12" i="5"/>
  <c r="I12" i="5"/>
  <c r="G12" i="5"/>
  <c r="E12" i="5"/>
  <c r="C12" i="5"/>
  <c r="M11" i="5"/>
  <c r="N11" i="5" s="1"/>
  <c r="K11" i="5"/>
  <c r="I11" i="5"/>
  <c r="G11" i="5"/>
  <c r="E11" i="5"/>
  <c r="C11" i="5"/>
  <c r="N10" i="5"/>
  <c r="M10" i="5"/>
  <c r="K10" i="5"/>
  <c r="I10" i="5"/>
  <c r="G10" i="5"/>
  <c r="E10" i="5"/>
  <c r="C10" i="5"/>
  <c r="M9" i="5"/>
  <c r="N9" i="5" s="1"/>
  <c r="K9" i="5"/>
  <c r="I9" i="5"/>
  <c r="G9" i="5"/>
  <c r="E9" i="5"/>
  <c r="C9" i="5"/>
  <c r="N8" i="5"/>
  <c r="M8" i="5"/>
  <c r="K8" i="5"/>
  <c r="I8" i="5"/>
  <c r="G8" i="5"/>
  <c r="E8" i="5"/>
  <c r="C8" i="5"/>
  <c r="M7" i="5"/>
  <c r="N7" i="5" s="1"/>
  <c r="K7" i="5"/>
  <c r="I7" i="5"/>
  <c r="G7" i="5"/>
  <c r="E7" i="5"/>
  <c r="C7" i="5"/>
  <c r="N6" i="5"/>
  <c r="M6" i="5"/>
  <c r="K6" i="5"/>
  <c r="I6" i="5"/>
  <c r="G6" i="5"/>
  <c r="E6" i="5"/>
  <c r="C6" i="5"/>
  <c r="M5" i="5"/>
  <c r="N5" i="5" s="1"/>
  <c r="K5" i="5"/>
  <c r="I5" i="5"/>
  <c r="G5" i="5"/>
  <c r="E5" i="5"/>
  <c r="C5" i="5"/>
  <c r="N4" i="5"/>
  <c r="M4" i="5"/>
  <c r="K4" i="5"/>
  <c r="I4" i="5"/>
  <c r="G4" i="5"/>
  <c r="E4" i="5"/>
  <c r="C4" i="5"/>
  <c r="M3" i="5"/>
  <c r="N3" i="5" s="1"/>
  <c r="K3" i="5"/>
  <c r="I3" i="5"/>
  <c r="G3" i="5"/>
  <c r="E3" i="5"/>
  <c r="C3" i="5"/>
  <c r="M39" i="4"/>
  <c r="L39" i="4"/>
  <c r="J39" i="4"/>
  <c r="H39" i="4"/>
  <c r="F39" i="4"/>
  <c r="D39" i="4"/>
  <c r="B39" i="4"/>
  <c r="M38" i="4"/>
  <c r="L38" i="4"/>
  <c r="J38" i="4"/>
  <c r="H38" i="4"/>
  <c r="F38" i="4"/>
  <c r="D38" i="4"/>
  <c r="B38" i="4"/>
  <c r="L36" i="4"/>
  <c r="J36" i="4"/>
  <c r="M36" i="4" s="1"/>
  <c r="H36" i="4"/>
  <c r="F36" i="4"/>
  <c r="D36" i="4"/>
  <c r="B36" i="4"/>
  <c r="L35" i="4"/>
  <c r="J35" i="4"/>
  <c r="M35" i="4" s="1"/>
  <c r="H35" i="4"/>
  <c r="F35" i="4"/>
  <c r="D35" i="4"/>
  <c r="B35" i="4"/>
  <c r="M34" i="4"/>
  <c r="L34" i="4"/>
  <c r="J34" i="4"/>
  <c r="H34" i="4"/>
  <c r="F34" i="4"/>
  <c r="D34" i="4"/>
  <c r="B34" i="4"/>
  <c r="M33" i="4"/>
  <c r="L33" i="4"/>
  <c r="J33" i="4"/>
  <c r="H33" i="4"/>
  <c r="F33" i="4"/>
  <c r="D33" i="4"/>
  <c r="B33" i="4"/>
  <c r="L32" i="4"/>
  <c r="J32" i="4"/>
  <c r="M32" i="4" s="1"/>
  <c r="H32" i="4"/>
  <c r="F32" i="4"/>
  <c r="D32" i="4"/>
  <c r="B32" i="4"/>
  <c r="L31" i="4"/>
  <c r="J31" i="4"/>
  <c r="M31" i="4" s="1"/>
  <c r="H31" i="4"/>
  <c r="F31" i="4"/>
  <c r="D31" i="4"/>
  <c r="B31" i="4"/>
  <c r="M30" i="4"/>
  <c r="L30" i="4"/>
  <c r="J30" i="4"/>
  <c r="H30" i="4"/>
  <c r="F30" i="4"/>
  <c r="D30" i="4"/>
  <c r="B30" i="4"/>
  <c r="M29" i="4"/>
  <c r="L29" i="4"/>
  <c r="J29" i="4"/>
  <c r="H29" i="4"/>
  <c r="F29" i="4"/>
  <c r="D29" i="4"/>
  <c r="B29" i="4"/>
  <c r="L27" i="4"/>
  <c r="J27" i="4"/>
  <c r="M27" i="4" s="1"/>
  <c r="H27" i="4"/>
  <c r="F27" i="4"/>
  <c r="D27" i="4"/>
  <c r="B27" i="4"/>
  <c r="L26" i="4"/>
  <c r="J26" i="4"/>
  <c r="M26" i="4" s="1"/>
  <c r="H26" i="4"/>
  <c r="F26" i="4"/>
  <c r="D26" i="4"/>
  <c r="B26" i="4"/>
  <c r="M25" i="4"/>
  <c r="L25" i="4"/>
  <c r="J25" i="4"/>
  <c r="H25" i="4"/>
  <c r="F25" i="4"/>
  <c r="D25" i="4"/>
  <c r="B25" i="4"/>
  <c r="M24" i="4"/>
  <c r="L24" i="4"/>
  <c r="J24" i="4"/>
  <c r="H24" i="4"/>
  <c r="F24" i="4"/>
  <c r="D24" i="4"/>
  <c r="B24" i="4"/>
  <c r="L22" i="4"/>
  <c r="J22" i="4"/>
  <c r="M22" i="4" s="1"/>
  <c r="H22" i="4"/>
  <c r="F22" i="4"/>
  <c r="D22" i="4"/>
  <c r="B22" i="4"/>
  <c r="L21" i="4"/>
  <c r="J21" i="4"/>
  <c r="M21" i="4" s="1"/>
  <c r="H21" i="4"/>
  <c r="F21" i="4"/>
  <c r="D21" i="4"/>
  <c r="B21" i="4"/>
  <c r="M20" i="4"/>
  <c r="L20" i="4"/>
  <c r="J20" i="4"/>
  <c r="H20" i="4"/>
  <c r="F20" i="4"/>
  <c r="D20" i="4"/>
  <c r="B20" i="4"/>
  <c r="M19" i="4"/>
  <c r="L19" i="4"/>
  <c r="J19" i="4"/>
  <c r="H19" i="4"/>
  <c r="F19" i="4"/>
  <c r="D19" i="4"/>
  <c r="B19" i="4"/>
  <c r="L18" i="4"/>
  <c r="J18" i="4"/>
  <c r="M18" i="4" s="1"/>
  <c r="H18" i="4"/>
  <c r="F18" i="4"/>
  <c r="D18" i="4"/>
  <c r="B18" i="4"/>
  <c r="L16" i="4"/>
  <c r="J16" i="4"/>
  <c r="M16" i="4" s="1"/>
  <c r="H16" i="4"/>
  <c r="F16" i="4"/>
  <c r="D16" i="4"/>
  <c r="B16" i="4"/>
  <c r="M15" i="4"/>
  <c r="L15" i="4"/>
  <c r="J15" i="4"/>
  <c r="H15" i="4"/>
  <c r="F15" i="4"/>
  <c r="D15" i="4"/>
  <c r="B15" i="4"/>
  <c r="M13" i="4"/>
  <c r="L13" i="4"/>
  <c r="J13" i="4"/>
  <c r="H13" i="4"/>
  <c r="F13" i="4"/>
  <c r="D13" i="4"/>
  <c r="B13" i="4"/>
  <c r="L12" i="4"/>
  <c r="J12" i="4"/>
  <c r="M12" i="4" s="1"/>
  <c r="H12" i="4"/>
  <c r="F12" i="4"/>
  <c r="D12" i="4"/>
  <c r="B12" i="4"/>
  <c r="L11" i="4"/>
  <c r="J11" i="4"/>
  <c r="M11" i="4" s="1"/>
  <c r="H11" i="4"/>
  <c r="F11" i="4"/>
  <c r="D11" i="4"/>
  <c r="B11" i="4"/>
  <c r="M10" i="4"/>
  <c r="L10" i="4"/>
  <c r="J10" i="4"/>
  <c r="H10" i="4"/>
  <c r="F10" i="4"/>
  <c r="D10" i="4"/>
  <c r="B10" i="4"/>
  <c r="M9" i="4"/>
  <c r="L9" i="4"/>
  <c r="J9" i="4"/>
  <c r="H9" i="4"/>
  <c r="F9" i="4"/>
  <c r="D9" i="4"/>
  <c r="B9" i="4"/>
  <c r="L7" i="4"/>
  <c r="J7" i="4"/>
  <c r="M7" i="4" s="1"/>
  <c r="H7" i="4"/>
  <c r="F7" i="4"/>
  <c r="D7" i="4"/>
  <c r="B7" i="4"/>
  <c r="L6" i="4"/>
  <c r="J6" i="4"/>
  <c r="M6" i="4" s="1"/>
  <c r="H6" i="4"/>
  <c r="F6" i="4"/>
  <c r="D6" i="4"/>
  <c r="B6" i="4"/>
  <c r="M5" i="4"/>
  <c r="L5" i="4"/>
  <c r="J5" i="4"/>
  <c r="H5" i="4"/>
  <c r="F5" i="4"/>
  <c r="D5" i="4"/>
  <c r="B5" i="4"/>
  <c r="M3" i="4"/>
  <c r="L3" i="4"/>
  <c r="J3" i="4"/>
  <c r="H3" i="4"/>
  <c r="F3" i="4"/>
  <c r="D3" i="4"/>
  <c r="B3" i="4"/>
  <c r="N54" i="5" l="1"/>
  <c r="L51" i="2" l="1"/>
  <c r="K51" i="2"/>
  <c r="J51" i="2"/>
  <c r="I51" i="2" s="1"/>
  <c r="H51" i="2"/>
  <c r="G51" i="2"/>
  <c r="F51" i="2"/>
  <c r="E51" i="2" s="1"/>
  <c r="D51" i="2"/>
  <c r="M51" i="2" s="1"/>
  <c r="C51" i="2"/>
  <c r="M50" i="2"/>
  <c r="N50" i="2" s="1"/>
  <c r="K50" i="2"/>
  <c r="I50" i="2"/>
  <c r="G50" i="2"/>
  <c r="E50" i="2"/>
  <c r="C50" i="2"/>
  <c r="N49" i="2"/>
  <c r="M49" i="2"/>
  <c r="K49" i="2"/>
  <c r="I49" i="2"/>
  <c r="G49" i="2"/>
  <c r="E49" i="2"/>
  <c r="C49" i="2"/>
  <c r="M48" i="2"/>
  <c r="N48" i="2" s="1"/>
  <c r="K48" i="2"/>
  <c r="I48" i="2"/>
  <c r="G48" i="2"/>
  <c r="E48" i="2"/>
  <c r="C48" i="2"/>
  <c r="N47" i="2"/>
  <c r="M47" i="2"/>
  <c r="K47" i="2"/>
  <c r="I47" i="2"/>
  <c r="G47" i="2"/>
  <c r="E47" i="2"/>
  <c r="C47" i="2"/>
  <c r="M46" i="2"/>
  <c r="N46" i="2" s="1"/>
  <c r="K46" i="2"/>
  <c r="I46" i="2"/>
  <c r="G46" i="2"/>
  <c r="E46" i="2"/>
  <c r="C46" i="2"/>
  <c r="N45" i="2"/>
  <c r="M45" i="2"/>
  <c r="K45" i="2"/>
  <c r="I45" i="2"/>
  <c r="G45" i="2"/>
  <c r="E45" i="2"/>
  <c r="C45" i="2"/>
  <c r="M44" i="2"/>
  <c r="N44" i="2" s="1"/>
  <c r="K44" i="2"/>
  <c r="I44" i="2"/>
  <c r="G44" i="2"/>
  <c r="E44" i="2"/>
  <c r="C44" i="2"/>
  <c r="N43" i="2"/>
  <c r="M43" i="2"/>
  <c r="K43" i="2"/>
  <c r="I43" i="2"/>
  <c r="G43" i="2"/>
  <c r="E43" i="2"/>
  <c r="C43" i="2"/>
  <c r="M42" i="2"/>
  <c r="N42" i="2" s="1"/>
  <c r="K42" i="2"/>
  <c r="I42" i="2"/>
  <c r="G42" i="2"/>
  <c r="E42" i="2"/>
  <c r="C42" i="2"/>
  <c r="N41" i="2"/>
  <c r="M41" i="2"/>
  <c r="K41" i="2"/>
  <c r="I41" i="2"/>
  <c r="G41" i="2"/>
  <c r="E41" i="2"/>
  <c r="C41" i="2"/>
  <c r="M40" i="2"/>
  <c r="N40" i="2" s="1"/>
  <c r="K40" i="2"/>
  <c r="I40" i="2"/>
  <c r="G40" i="2"/>
  <c r="E40" i="2"/>
  <c r="C40" i="2"/>
  <c r="N39" i="2"/>
  <c r="M39" i="2"/>
  <c r="K39" i="2"/>
  <c r="I39" i="2"/>
  <c r="G39" i="2"/>
  <c r="E39" i="2"/>
  <c r="C39" i="2"/>
  <c r="M38" i="2"/>
  <c r="N38" i="2" s="1"/>
  <c r="K38" i="2"/>
  <c r="I38" i="2"/>
  <c r="G38" i="2"/>
  <c r="E38" i="2"/>
  <c r="C38" i="2"/>
  <c r="N37" i="2"/>
  <c r="M37" i="2"/>
  <c r="K37" i="2"/>
  <c r="I37" i="2"/>
  <c r="G37" i="2"/>
  <c r="E37" i="2"/>
  <c r="C37" i="2"/>
  <c r="M36" i="2"/>
  <c r="N36" i="2" s="1"/>
  <c r="K36" i="2"/>
  <c r="I36" i="2"/>
  <c r="G36" i="2"/>
  <c r="E36" i="2"/>
  <c r="C36" i="2"/>
  <c r="N35" i="2"/>
  <c r="M35" i="2"/>
  <c r="K35" i="2"/>
  <c r="I35" i="2"/>
  <c r="G35" i="2"/>
  <c r="E35" i="2"/>
  <c r="C35" i="2"/>
  <c r="M34" i="2"/>
  <c r="N34" i="2" s="1"/>
  <c r="K34" i="2"/>
  <c r="I34" i="2"/>
  <c r="G34" i="2"/>
  <c r="E34" i="2"/>
  <c r="C34" i="2"/>
  <c r="N33" i="2"/>
  <c r="M33" i="2"/>
  <c r="K33" i="2"/>
  <c r="I33" i="2"/>
  <c r="G33" i="2"/>
  <c r="E33" i="2"/>
  <c r="C33" i="2"/>
  <c r="M32" i="2"/>
  <c r="N32" i="2" s="1"/>
  <c r="K32" i="2"/>
  <c r="I32" i="2"/>
  <c r="G32" i="2"/>
  <c r="E32" i="2"/>
  <c r="C32" i="2"/>
  <c r="N31" i="2"/>
  <c r="M31" i="2"/>
  <c r="K31" i="2"/>
  <c r="I31" i="2"/>
  <c r="G31" i="2"/>
  <c r="E31" i="2"/>
  <c r="C31" i="2"/>
  <c r="M30" i="2"/>
  <c r="N30" i="2" s="1"/>
  <c r="K30" i="2"/>
  <c r="I30" i="2"/>
  <c r="G30" i="2"/>
  <c r="E30" i="2"/>
  <c r="C30" i="2"/>
  <c r="N29" i="2"/>
  <c r="M29" i="2"/>
  <c r="K29" i="2"/>
  <c r="I29" i="2"/>
  <c r="G29" i="2"/>
  <c r="E29" i="2"/>
  <c r="C29" i="2"/>
  <c r="M28" i="2"/>
  <c r="N28" i="2" s="1"/>
  <c r="K28" i="2"/>
  <c r="I28" i="2"/>
  <c r="G28" i="2"/>
  <c r="E28" i="2"/>
  <c r="C28" i="2"/>
  <c r="N27" i="2"/>
  <c r="M27" i="2"/>
  <c r="K27" i="2"/>
  <c r="I27" i="2"/>
  <c r="G27" i="2"/>
  <c r="E27" i="2"/>
  <c r="C27" i="2"/>
  <c r="M26" i="2"/>
  <c r="N26" i="2" s="1"/>
  <c r="K26" i="2"/>
  <c r="I26" i="2"/>
  <c r="G26" i="2"/>
  <c r="E26" i="2"/>
  <c r="C26" i="2"/>
  <c r="N25" i="2"/>
  <c r="M25" i="2"/>
  <c r="K25" i="2"/>
  <c r="I25" i="2"/>
  <c r="G25" i="2"/>
  <c r="E25" i="2"/>
  <c r="C25" i="2"/>
  <c r="M24" i="2"/>
  <c r="N24" i="2" s="1"/>
  <c r="K24" i="2"/>
  <c r="I24" i="2"/>
  <c r="G24" i="2"/>
  <c r="E24" i="2"/>
  <c r="C24" i="2"/>
  <c r="N23" i="2"/>
  <c r="M23" i="2"/>
  <c r="K23" i="2"/>
  <c r="I23" i="2"/>
  <c r="G23" i="2"/>
  <c r="E23" i="2"/>
  <c r="C23" i="2"/>
  <c r="M22" i="2"/>
  <c r="N22" i="2" s="1"/>
  <c r="K22" i="2"/>
  <c r="I22" i="2"/>
  <c r="G22" i="2"/>
  <c r="E22" i="2"/>
  <c r="C22" i="2"/>
  <c r="N21" i="2"/>
  <c r="M21" i="2"/>
  <c r="K21" i="2"/>
  <c r="I21" i="2"/>
  <c r="G21" i="2"/>
  <c r="E21" i="2"/>
  <c r="C21" i="2"/>
  <c r="M20" i="2"/>
  <c r="N20" i="2" s="1"/>
  <c r="K20" i="2"/>
  <c r="I20" i="2"/>
  <c r="G20" i="2"/>
  <c r="E20" i="2"/>
  <c r="C20" i="2"/>
  <c r="N19" i="2"/>
  <c r="M19" i="2"/>
  <c r="K19" i="2"/>
  <c r="I19" i="2"/>
  <c r="G19" i="2"/>
  <c r="E19" i="2"/>
  <c r="C19" i="2"/>
  <c r="M18" i="2"/>
  <c r="N18" i="2" s="1"/>
  <c r="K18" i="2"/>
  <c r="I18" i="2"/>
  <c r="G18" i="2"/>
  <c r="E18" i="2"/>
  <c r="C18" i="2"/>
  <c r="N17" i="2"/>
  <c r="M17" i="2"/>
  <c r="K17" i="2"/>
  <c r="I17" i="2"/>
  <c r="G17" i="2"/>
  <c r="E17" i="2"/>
  <c r="C17" i="2"/>
  <c r="M16" i="2"/>
  <c r="N16" i="2" s="1"/>
  <c r="K16" i="2"/>
  <c r="I16" i="2"/>
  <c r="G16" i="2"/>
  <c r="E16" i="2"/>
  <c r="C16" i="2"/>
  <c r="N15" i="2"/>
  <c r="M15" i="2"/>
  <c r="K15" i="2"/>
  <c r="I15" i="2"/>
  <c r="G15" i="2"/>
  <c r="E15" i="2"/>
  <c r="C15" i="2"/>
  <c r="M14" i="2"/>
  <c r="N14" i="2" s="1"/>
  <c r="K14" i="2"/>
  <c r="I14" i="2"/>
  <c r="G14" i="2"/>
  <c r="E14" i="2"/>
  <c r="C14" i="2"/>
  <c r="N13" i="2"/>
  <c r="M13" i="2"/>
  <c r="K13" i="2"/>
  <c r="I13" i="2"/>
  <c r="G13" i="2"/>
  <c r="E13" i="2"/>
  <c r="C13" i="2"/>
  <c r="M12" i="2"/>
  <c r="N12" i="2" s="1"/>
  <c r="K12" i="2"/>
  <c r="I12" i="2"/>
  <c r="G12" i="2"/>
  <c r="E12" i="2"/>
  <c r="C12" i="2"/>
  <c r="N11" i="2"/>
  <c r="M11" i="2"/>
  <c r="K11" i="2"/>
  <c r="I11" i="2"/>
  <c r="G11" i="2"/>
  <c r="E11" i="2"/>
  <c r="C11" i="2"/>
  <c r="M10" i="2"/>
  <c r="N10" i="2" s="1"/>
  <c r="K10" i="2"/>
  <c r="I10" i="2"/>
  <c r="G10" i="2"/>
  <c r="E10" i="2"/>
  <c r="C10" i="2"/>
  <c r="N9" i="2"/>
  <c r="M9" i="2"/>
  <c r="K9" i="2"/>
  <c r="I9" i="2"/>
  <c r="G9" i="2"/>
  <c r="E9" i="2"/>
  <c r="C9" i="2"/>
  <c r="M8" i="2"/>
  <c r="N8" i="2" s="1"/>
  <c r="K8" i="2"/>
  <c r="I8" i="2"/>
  <c r="G8" i="2"/>
  <c r="E8" i="2"/>
  <c r="C8" i="2"/>
  <c r="N7" i="2"/>
  <c r="M7" i="2"/>
  <c r="K7" i="2"/>
  <c r="I7" i="2"/>
  <c r="G7" i="2"/>
  <c r="E7" i="2"/>
  <c r="C7" i="2"/>
  <c r="M6" i="2"/>
  <c r="N6" i="2" s="1"/>
  <c r="K6" i="2"/>
  <c r="I6" i="2"/>
  <c r="G6" i="2"/>
  <c r="E6" i="2"/>
  <c r="C6" i="2"/>
  <c r="N5" i="2"/>
  <c r="M5" i="2"/>
  <c r="K5" i="2"/>
  <c r="I5" i="2"/>
  <c r="G5" i="2"/>
  <c r="E5" i="2"/>
  <c r="C5" i="2"/>
  <c r="M4" i="2"/>
  <c r="N4" i="2" s="1"/>
  <c r="K4" i="2"/>
  <c r="I4" i="2"/>
  <c r="G4" i="2"/>
  <c r="E4" i="2"/>
  <c r="C4" i="2"/>
  <c r="N3" i="2"/>
  <c r="M3" i="2"/>
  <c r="K3" i="2"/>
  <c r="I3" i="2"/>
  <c r="G3" i="2"/>
  <c r="E3" i="2"/>
  <c r="C3" i="2"/>
  <c r="L38" i="1"/>
  <c r="J38" i="1"/>
  <c r="M38" i="1" s="1"/>
  <c r="H38" i="1"/>
  <c r="F38" i="1"/>
  <c r="D38" i="1"/>
  <c r="B38" i="1"/>
  <c r="M37" i="1"/>
  <c r="L37" i="1"/>
  <c r="J37" i="1"/>
  <c r="H37" i="1"/>
  <c r="F37" i="1"/>
  <c r="D37" i="1"/>
  <c r="B37" i="1"/>
  <c r="M35" i="1"/>
  <c r="L35" i="1"/>
  <c r="J35" i="1"/>
  <c r="H35" i="1"/>
  <c r="F35" i="1"/>
  <c r="D35" i="1"/>
  <c r="B35" i="1"/>
  <c r="L34" i="1"/>
  <c r="J34" i="1"/>
  <c r="M34" i="1" s="1"/>
  <c r="H34" i="1"/>
  <c r="F34" i="1"/>
  <c r="D34" i="1"/>
  <c r="B34" i="1"/>
  <c r="L33" i="1"/>
  <c r="J33" i="1"/>
  <c r="M33" i="1" s="1"/>
  <c r="H33" i="1"/>
  <c r="F33" i="1"/>
  <c r="D33" i="1"/>
  <c r="B33" i="1"/>
  <c r="M32" i="1"/>
  <c r="L32" i="1"/>
  <c r="J32" i="1"/>
  <c r="H32" i="1"/>
  <c r="F32" i="1"/>
  <c r="D32" i="1"/>
  <c r="B32" i="1"/>
  <c r="M31" i="1"/>
  <c r="L31" i="1"/>
  <c r="J31" i="1"/>
  <c r="H31" i="1"/>
  <c r="F31" i="1"/>
  <c r="D31" i="1"/>
  <c r="B31" i="1"/>
  <c r="L30" i="1"/>
  <c r="J30" i="1"/>
  <c r="M30" i="1" s="1"/>
  <c r="H30" i="1"/>
  <c r="F30" i="1"/>
  <c r="D30" i="1"/>
  <c r="B30" i="1"/>
  <c r="L29" i="1"/>
  <c r="J29" i="1"/>
  <c r="M29" i="1" s="1"/>
  <c r="H29" i="1"/>
  <c r="F29" i="1"/>
  <c r="D29" i="1"/>
  <c r="B29" i="1"/>
  <c r="M27" i="1"/>
  <c r="L27" i="1"/>
  <c r="J27" i="1"/>
  <c r="H27" i="1"/>
  <c r="F27" i="1"/>
  <c r="D27" i="1"/>
  <c r="B27" i="1"/>
  <c r="M26" i="1"/>
  <c r="L26" i="1"/>
  <c r="J26" i="1"/>
  <c r="H26" i="1"/>
  <c r="F26" i="1"/>
  <c r="D26" i="1"/>
  <c r="B26" i="1"/>
  <c r="L25" i="1"/>
  <c r="J25" i="1"/>
  <c r="M25" i="1" s="1"/>
  <c r="H25" i="1"/>
  <c r="F25" i="1"/>
  <c r="D25" i="1"/>
  <c r="B25" i="1"/>
  <c r="L24" i="1"/>
  <c r="J24" i="1"/>
  <c r="M24" i="1" s="1"/>
  <c r="H24" i="1"/>
  <c r="F24" i="1"/>
  <c r="D24" i="1"/>
  <c r="B24" i="1"/>
  <c r="M22" i="1"/>
  <c r="L22" i="1"/>
  <c r="J22" i="1"/>
  <c r="H22" i="1"/>
  <c r="F22" i="1"/>
  <c r="D22" i="1"/>
  <c r="B22" i="1"/>
  <c r="M21" i="1"/>
  <c r="L21" i="1"/>
  <c r="J21" i="1"/>
  <c r="H21" i="1"/>
  <c r="F21" i="1"/>
  <c r="D21" i="1"/>
  <c r="B21" i="1"/>
  <c r="L20" i="1"/>
  <c r="J20" i="1"/>
  <c r="M20" i="1" s="1"/>
  <c r="H20" i="1"/>
  <c r="F20" i="1"/>
  <c r="D20" i="1"/>
  <c r="B20" i="1"/>
  <c r="L19" i="1"/>
  <c r="J19" i="1"/>
  <c r="M19" i="1" s="1"/>
  <c r="H19" i="1"/>
  <c r="F19" i="1"/>
  <c r="D19" i="1"/>
  <c r="B19" i="1"/>
  <c r="M18" i="1"/>
  <c r="L18" i="1"/>
  <c r="J18" i="1"/>
  <c r="H18" i="1"/>
  <c r="F18" i="1"/>
  <c r="D18" i="1"/>
  <c r="B18" i="1"/>
  <c r="M16" i="1"/>
  <c r="L16" i="1"/>
  <c r="J16" i="1"/>
  <c r="H16" i="1"/>
  <c r="F16" i="1"/>
  <c r="D16" i="1"/>
  <c r="B16" i="1"/>
  <c r="L15" i="1"/>
  <c r="J15" i="1"/>
  <c r="M15" i="1" s="1"/>
  <c r="H15" i="1"/>
  <c r="F15" i="1"/>
  <c r="D15" i="1"/>
  <c r="B15" i="1"/>
  <c r="L13" i="1"/>
  <c r="J13" i="1"/>
  <c r="M13" i="1" s="1"/>
  <c r="H13" i="1"/>
  <c r="F13" i="1"/>
  <c r="D13" i="1"/>
  <c r="B13" i="1"/>
  <c r="M12" i="1"/>
  <c r="L12" i="1"/>
  <c r="J12" i="1"/>
  <c r="H12" i="1"/>
  <c r="F12" i="1"/>
  <c r="D12" i="1"/>
  <c r="B12" i="1"/>
  <c r="M11" i="1"/>
  <c r="L11" i="1"/>
  <c r="J11" i="1"/>
  <c r="H11" i="1"/>
  <c r="F11" i="1"/>
  <c r="D11" i="1"/>
  <c r="B11" i="1"/>
  <c r="L10" i="1"/>
  <c r="J10" i="1"/>
  <c r="M10" i="1" s="1"/>
  <c r="H10" i="1"/>
  <c r="F10" i="1"/>
  <c r="D10" i="1"/>
  <c r="B10" i="1"/>
  <c r="L9" i="1"/>
  <c r="J9" i="1"/>
  <c r="M9" i="1" s="1"/>
  <c r="H9" i="1"/>
  <c r="F9" i="1"/>
  <c r="D9" i="1"/>
  <c r="B9" i="1"/>
  <c r="M7" i="1"/>
  <c r="L7" i="1"/>
  <c r="J7" i="1"/>
  <c r="H7" i="1"/>
  <c r="F7" i="1"/>
  <c r="D7" i="1"/>
  <c r="B7" i="1"/>
  <c r="L6" i="1"/>
  <c r="J6" i="1"/>
  <c r="M6" i="1" s="1"/>
  <c r="H6" i="1"/>
  <c r="F6" i="1"/>
  <c r="D6" i="1"/>
  <c r="B6" i="1"/>
  <c r="L5" i="1"/>
  <c r="J5" i="1"/>
  <c r="M5" i="1" s="1"/>
  <c r="H5" i="1"/>
  <c r="F5" i="1"/>
  <c r="D5" i="1"/>
  <c r="B5" i="1"/>
  <c r="L3" i="1"/>
  <c r="J3" i="1"/>
  <c r="M3" i="1" s="1"/>
  <c r="H3" i="1"/>
  <c r="F3" i="1"/>
  <c r="D3" i="1"/>
  <c r="B3" i="1"/>
  <c r="N51" i="2" l="1"/>
</calcChain>
</file>

<file path=xl/sharedStrings.xml><?xml version="1.0" encoding="utf-8"?>
<sst xmlns="http://schemas.openxmlformats.org/spreadsheetml/2006/main" count="873" uniqueCount="130">
  <si>
    <t>Fall Semester Enrollment Desegregated by Student Type, Campus, FT vs PT, State of Origin, Age,  Degree Type, Gender</t>
  </si>
  <si>
    <t>Category</t>
  </si>
  <si>
    <t>Fall 2010</t>
  </si>
  <si>
    <t>#</t>
  </si>
  <si>
    <t>Fall 2011</t>
  </si>
  <si>
    <t>Fall 2012</t>
  </si>
  <si>
    <t>Fall 2013</t>
  </si>
  <si>
    <t>Fall 2014</t>
  </si>
  <si>
    <t>5 Year Avg</t>
  </si>
  <si>
    <t>Trend F14 &gt;=Avg</t>
  </si>
  <si>
    <t>College (Headcount)</t>
  </si>
  <si>
    <t>Student Type</t>
  </si>
  <si>
    <t>Continuing</t>
  </si>
  <si>
    <t>New Student</t>
  </si>
  <si>
    <t>Returning Student</t>
  </si>
  <si>
    <t>Campus</t>
  </si>
  <si>
    <t>Chuuk</t>
  </si>
  <si>
    <t>Kosrae</t>
  </si>
  <si>
    <t>National</t>
  </si>
  <si>
    <t>Pohnpei</t>
  </si>
  <si>
    <t>Yap</t>
  </si>
  <si>
    <t>Full Time  versus Part Time</t>
  </si>
  <si>
    <t>Full Time</t>
  </si>
  <si>
    <t>Part Time</t>
  </si>
  <si>
    <t>Origin</t>
  </si>
  <si>
    <t>Chuukese</t>
  </si>
  <si>
    <t>Kosraean</t>
  </si>
  <si>
    <t>Other</t>
  </si>
  <si>
    <t>Pohnpeian</t>
  </si>
  <si>
    <t>Yapese</t>
  </si>
  <si>
    <t>Age Group</t>
  </si>
  <si>
    <t>Under 18</t>
  </si>
  <si>
    <t>18 to 24</t>
  </si>
  <si>
    <t>25 to 39</t>
  </si>
  <si>
    <t>40+</t>
  </si>
  <si>
    <t>Degree Type</t>
  </si>
  <si>
    <t>Associate of Applied Science</t>
  </si>
  <si>
    <t>Associate of Arts</t>
  </si>
  <si>
    <t>Associate of Science</t>
  </si>
  <si>
    <t>Bachelor of Arts</t>
  </si>
  <si>
    <t>Certificate of Achievement</t>
  </si>
  <si>
    <t>Third-Year Certificate of Achievement</t>
  </si>
  <si>
    <t>Unclassified</t>
  </si>
  <si>
    <t>Gender</t>
  </si>
  <si>
    <t>Female</t>
  </si>
  <si>
    <t>Male</t>
  </si>
  <si>
    <t>Fall Semester Enrollment by Major and Degree</t>
  </si>
  <si>
    <t>Major</t>
  </si>
  <si>
    <t>degree</t>
  </si>
  <si>
    <t>FY14&gt;=Avg</t>
  </si>
  <si>
    <t>Health Career Opportunities Program</t>
  </si>
  <si>
    <t>AA</t>
  </si>
  <si>
    <t>Liberal Arts</t>
  </si>
  <si>
    <t>Liberal Arts / Media Studies</t>
  </si>
  <si>
    <t>Micronesian Studies</t>
  </si>
  <si>
    <t>Teacher Preparation</t>
  </si>
  <si>
    <t>Building Technology</t>
  </si>
  <si>
    <t>AAS</t>
  </si>
  <si>
    <t>Electronics Technology</t>
  </si>
  <si>
    <t>Telecommunication Technology</t>
  </si>
  <si>
    <t>Telecommunications</t>
  </si>
  <si>
    <t>Ag. &amp; Nat. Res. Management</t>
  </si>
  <si>
    <t>AS</t>
  </si>
  <si>
    <t>Agriculture</t>
  </si>
  <si>
    <t>Business Administration</t>
  </si>
  <si>
    <t>Computer Information Systems</t>
  </si>
  <si>
    <t>Early Childhood Education</t>
  </si>
  <si>
    <t>Hospitality and Tourism Management</t>
  </si>
  <si>
    <t>Marine Science</t>
  </si>
  <si>
    <t>Nursing</t>
  </si>
  <si>
    <t>Nursing Assistant</t>
  </si>
  <si>
    <t>Nursing-RN</t>
  </si>
  <si>
    <t>Public Health</t>
  </si>
  <si>
    <t>Teacher Education - Elementary</t>
  </si>
  <si>
    <t>Elementary Education</t>
  </si>
  <si>
    <t>BA</t>
  </si>
  <si>
    <t>Agriculture and Food Technology</t>
  </si>
  <si>
    <t>CA</t>
  </si>
  <si>
    <t>Basic Public Health</t>
  </si>
  <si>
    <t>Bookkeeping</t>
  </si>
  <si>
    <t>Building Maintenance and Repair</t>
  </si>
  <si>
    <t>Cabinet Making/Furniture Making</t>
  </si>
  <si>
    <t>Career Education: Motor Vehicle Mechanic</t>
  </si>
  <si>
    <t>Carpentry</t>
  </si>
  <si>
    <t>Construction Electricity</t>
  </si>
  <si>
    <t>Electronic Engineering Technology</t>
  </si>
  <si>
    <t>General Studies</t>
  </si>
  <si>
    <t>Health Assistant Training Program</t>
  </si>
  <si>
    <t>Law Enforcement</t>
  </si>
  <si>
    <t>Refrigerator and Air Conditioning</t>
  </si>
  <si>
    <t>Secretarial Science</t>
  </si>
  <si>
    <t>Small Engine, Equipment, and Outboard</t>
  </si>
  <si>
    <t>Teacher Preparation - Elementary</t>
  </si>
  <si>
    <t>Trial Counselor</t>
  </si>
  <si>
    <t>Accounting</t>
  </si>
  <si>
    <t>TYC</t>
  </si>
  <si>
    <t>General Business</t>
  </si>
  <si>
    <t>UC</t>
  </si>
  <si>
    <t>Undeclared</t>
  </si>
  <si>
    <t>UD</t>
  </si>
  <si>
    <t>Total</t>
  </si>
  <si>
    <t>Spring Semester Enrollment Desegregated by Student Type, Campus, FT vs PT, State of Origin, Age and Degree Type</t>
  </si>
  <si>
    <t>Spring 2011</t>
  </si>
  <si>
    <t>Spring 2012</t>
  </si>
  <si>
    <t>Spring 2013</t>
  </si>
  <si>
    <t>Spring 2014</t>
  </si>
  <si>
    <t>Spring 2015</t>
  </si>
  <si>
    <t>Trend Sp15 &gt;=Avg</t>
  </si>
  <si>
    <t>Full Time vs Part Time</t>
  </si>
  <si>
    <t>Spring Semester Enrollment (Headcount) by Major and Degree</t>
  </si>
  <si>
    <t>Sp15&gt;=Avg</t>
  </si>
  <si>
    <t>Pre-Teacher Preparation</t>
  </si>
  <si>
    <t>Special Education</t>
  </si>
  <si>
    <t>Nursing (PN)</t>
  </si>
  <si>
    <t>Students Total</t>
  </si>
  <si>
    <t>Summer Semester Enrollment Trends</t>
  </si>
  <si>
    <t>studentTypeDescription</t>
  </si>
  <si>
    <t>Summer 2011</t>
  </si>
  <si>
    <t>Summer 2012</t>
  </si>
  <si>
    <t>Summer 2013</t>
  </si>
  <si>
    <t>Summer 2014</t>
  </si>
  <si>
    <t>Summer 2015</t>
  </si>
  <si>
    <t>campusDescription</t>
  </si>
  <si>
    <t>sex</t>
  </si>
  <si>
    <t>FT</t>
  </si>
  <si>
    <t>AgeGroup</t>
  </si>
  <si>
    <t>degreeDescription</t>
  </si>
  <si>
    <t>Summer Semesteer Enrollment Trends</t>
  </si>
  <si>
    <t>Summer Enrollment by Major</t>
  </si>
  <si>
    <t>majorDescription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</si>
</sst>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Calibri"/>
      <family val="2"/>
    </font>
    <font>
      <sz val="11"/>
      <color indexed="8"/>
      <name val="Calibri"/>
      <family val="2"/>
    </font>
    <font>
      <b/>
      <sz val="10"/>
      <color indexed="8"/>
      <name val="Calibri"/>
      <family val="2"/>
    </font>
    <font>
      <sz val="11"/>
      <color indexed="8"/>
      <name val="Calibri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0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7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80">
    <xf numFmtId="0" fontId="0" fillId="0" borderId="0" xfId="0"/>
    <xf numFmtId="0" fontId="2" fillId="0" borderId="0" xfId="0" applyFont="1" applyAlignment="1">
      <alignment horizontal="left"/>
    </xf>
    <xf numFmtId="164" fontId="3" fillId="0" borderId="0" xfId="0" applyNumberFormat="1" applyFont="1"/>
    <xf numFmtId="0" fontId="3" fillId="0" borderId="0" xfId="0" applyFont="1"/>
    <xf numFmtId="1" fontId="3" fillId="0" borderId="0" xfId="0" applyNumberFormat="1" applyFont="1"/>
    <xf numFmtId="0" fontId="3" fillId="0" borderId="0" xfId="0" applyFont="1" applyAlignment="1">
      <alignment horizontal="center"/>
    </xf>
    <xf numFmtId="0" fontId="5" fillId="2" borderId="1" xfId="1" applyFont="1" applyFill="1" applyBorder="1" applyAlignment="1">
      <alignment horizontal="left"/>
    </xf>
    <xf numFmtId="164" fontId="3" fillId="3" borderId="1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1" fontId="3" fillId="3" borderId="1" xfId="0" applyNumberFormat="1" applyFont="1" applyFill="1" applyBorder="1"/>
    <xf numFmtId="0" fontId="6" fillId="4" borderId="1" xfId="2" applyFont="1" applyFill="1" applyBorder="1" applyAlignment="1">
      <alignment horizontal="center"/>
    </xf>
    <xf numFmtId="0" fontId="5" fillId="0" borderId="1" xfId="1" applyFont="1" applyFill="1" applyBorder="1" applyAlignment="1">
      <alignment horizontal="left" wrapText="1"/>
    </xf>
    <xf numFmtId="164" fontId="5" fillId="0" borderId="1" xfId="1" applyNumberFormat="1" applyFont="1" applyFill="1" applyBorder="1" applyAlignment="1">
      <alignment wrapText="1"/>
    </xf>
    <xf numFmtId="0" fontId="3" fillId="0" borderId="1" xfId="0" applyFont="1" applyBorder="1"/>
    <xf numFmtId="1" fontId="3" fillId="0" borderId="1" xfId="0" applyNumberFormat="1" applyFont="1" applyBorder="1"/>
    <xf numFmtId="0" fontId="3" fillId="0" borderId="1" xfId="0" applyFont="1" applyBorder="1" applyAlignment="1">
      <alignment horizontal="center"/>
    </xf>
    <xf numFmtId="0" fontId="7" fillId="4" borderId="1" xfId="1" applyFont="1" applyFill="1" applyBorder="1" applyAlignment="1">
      <alignment horizontal="left"/>
    </xf>
    <xf numFmtId="164" fontId="5" fillId="5" borderId="1" xfId="1" applyNumberFormat="1" applyFont="1" applyFill="1" applyBorder="1" applyAlignment="1">
      <alignment wrapText="1"/>
    </xf>
    <xf numFmtId="0" fontId="5" fillId="0" borderId="1" xfId="1" applyFont="1" applyFill="1" applyBorder="1" applyAlignment="1">
      <alignment horizontal="right" wrapText="1"/>
    </xf>
    <xf numFmtId="0" fontId="7" fillId="3" borderId="1" xfId="1" applyFont="1" applyFill="1" applyBorder="1" applyAlignment="1">
      <alignment horizontal="left" wrapText="1"/>
    </xf>
    <xf numFmtId="0" fontId="5" fillId="0" borderId="1" xfId="3" applyFont="1" applyFill="1" applyBorder="1" applyAlignment="1">
      <alignment horizontal="left" wrapText="1"/>
    </xf>
    <xf numFmtId="164" fontId="5" fillId="5" borderId="1" xfId="3" applyNumberFormat="1" applyFont="1" applyFill="1" applyBorder="1" applyAlignment="1">
      <alignment wrapText="1"/>
    </xf>
    <xf numFmtId="0" fontId="5" fillId="0" borderId="1" xfId="3" applyFont="1" applyFill="1" applyBorder="1" applyAlignment="1">
      <alignment horizontal="right" wrapText="1"/>
    </xf>
    <xf numFmtId="0" fontId="5" fillId="5" borderId="1" xfId="3" applyFont="1" applyFill="1" applyBorder="1" applyAlignment="1">
      <alignment horizontal="left" wrapText="1"/>
    </xf>
    <xf numFmtId="0" fontId="5" fillId="5" borderId="1" xfId="3" applyFont="1" applyFill="1" applyBorder="1" applyAlignment="1">
      <alignment horizontal="right" wrapText="1"/>
    </xf>
    <xf numFmtId="0" fontId="3" fillId="5" borderId="0" xfId="0" applyFont="1" applyFill="1"/>
    <xf numFmtId="0" fontId="7" fillId="2" borderId="1" xfId="4" applyFont="1" applyFill="1" applyBorder="1" applyAlignment="1">
      <alignment horizontal="left"/>
    </xf>
    <xf numFmtId="0" fontId="5" fillId="0" borderId="1" xfId="4" applyFont="1" applyFill="1" applyBorder="1" applyAlignment="1">
      <alignment horizontal="left" wrapText="1"/>
    </xf>
    <xf numFmtId="164" fontId="5" fillId="5" borderId="1" xfId="4" applyNumberFormat="1" applyFont="1" applyFill="1" applyBorder="1" applyAlignment="1">
      <alignment wrapText="1"/>
    </xf>
    <xf numFmtId="0" fontId="5" fillId="0" borderId="1" xfId="4" applyFont="1" applyFill="1" applyBorder="1" applyAlignment="1">
      <alignment horizontal="right" wrapText="1"/>
    </xf>
    <xf numFmtId="0" fontId="7" fillId="2" borderId="1" xfId="5" applyFont="1" applyFill="1" applyBorder="1" applyAlignment="1">
      <alignment horizontal="left"/>
    </xf>
    <xf numFmtId="0" fontId="5" fillId="0" borderId="1" xfId="5" applyFont="1" applyFill="1" applyBorder="1" applyAlignment="1">
      <alignment horizontal="left" wrapText="1"/>
    </xf>
    <xf numFmtId="164" fontId="5" fillId="5" borderId="1" xfId="5" applyNumberFormat="1" applyFont="1" applyFill="1" applyBorder="1" applyAlignment="1">
      <alignment wrapText="1"/>
    </xf>
    <xf numFmtId="0" fontId="5" fillId="0" borderId="1" xfId="5" applyFont="1" applyFill="1" applyBorder="1" applyAlignment="1">
      <alignment horizontal="right" wrapText="1"/>
    </xf>
    <xf numFmtId="0" fontId="5" fillId="0" borderId="1" xfId="4" applyFont="1" applyFill="1" applyBorder="1" applyAlignment="1">
      <alignment wrapText="1"/>
    </xf>
    <xf numFmtId="164" fontId="5" fillId="0" borderId="1" xfId="4" applyNumberFormat="1" applyFont="1" applyFill="1" applyBorder="1" applyAlignment="1">
      <alignment wrapText="1"/>
    </xf>
    <xf numFmtId="0" fontId="3" fillId="0" borderId="1" xfId="0" applyFont="1" applyBorder="1" applyAlignment="1">
      <alignment horizontal="left"/>
    </xf>
    <xf numFmtId="0" fontId="6" fillId="0" borderId="1" xfId="6" applyFont="1" applyFill="1" applyBorder="1" applyAlignment="1">
      <alignment horizontal="right" wrapText="1"/>
    </xf>
    <xf numFmtId="0" fontId="3" fillId="0" borderId="0" xfId="0" applyFont="1" applyAlignment="1">
      <alignment horizontal="left"/>
    </xf>
    <xf numFmtId="0" fontId="1" fillId="0" borderId="1" xfId="0" applyFont="1" applyBorder="1"/>
    <xf numFmtId="0" fontId="0" fillId="0" borderId="1" xfId="0" applyBorder="1"/>
    <xf numFmtId="0" fontId="0" fillId="0" borderId="1" xfId="0" applyBorder="1" applyAlignment="1">
      <alignment horizontal="center"/>
    </xf>
    <xf numFmtId="0" fontId="6" fillId="2" borderId="1" xfId="2" applyFont="1" applyFill="1" applyBorder="1" applyAlignment="1">
      <alignment horizontal="center"/>
    </xf>
    <xf numFmtId="164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6" fillId="0" borderId="1" xfId="2" applyFont="1" applyFill="1" applyBorder="1" applyAlignment="1">
      <alignment wrapText="1"/>
    </xf>
    <xf numFmtId="164" fontId="6" fillId="0" borderId="1" xfId="2" applyNumberFormat="1" applyFont="1" applyFill="1" applyBorder="1" applyAlignment="1">
      <alignment wrapText="1"/>
    </xf>
    <xf numFmtId="0" fontId="6" fillId="0" borderId="1" xfId="2" applyFont="1" applyFill="1" applyBorder="1" applyAlignment="1">
      <alignment horizontal="right" wrapText="1"/>
    </xf>
    <xf numFmtId="1" fontId="0" fillId="0" borderId="1" xfId="0" applyNumberFormat="1" applyBorder="1"/>
    <xf numFmtId="0" fontId="4" fillId="0" borderId="1" xfId="2" applyBorder="1"/>
    <xf numFmtId="0" fontId="0" fillId="0" borderId="0" xfId="0" applyAlignment="1">
      <alignment horizontal="center"/>
    </xf>
    <xf numFmtId="0" fontId="1" fillId="0" borderId="0" xfId="0" applyFont="1" applyAlignment="1"/>
    <xf numFmtId="164" fontId="1" fillId="0" borderId="0" xfId="0" applyNumberFormat="1" applyFont="1" applyAlignment="1"/>
    <xf numFmtId="0" fontId="6" fillId="2" borderId="1" xfId="4" applyFont="1" applyFill="1" applyBorder="1" applyAlignment="1"/>
    <xf numFmtId="164" fontId="6" fillId="2" borderId="1" xfId="4" applyNumberFormat="1" applyFont="1" applyFill="1" applyBorder="1" applyAlignment="1">
      <alignment horizontal="center"/>
    </xf>
    <xf numFmtId="0" fontId="6" fillId="2" borderId="1" xfId="4" applyFont="1" applyFill="1" applyBorder="1" applyAlignment="1">
      <alignment horizontal="center"/>
    </xf>
    <xf numFmtId="0" fontId="6" fillId="2" borderId="2" xfId="4" applyFont="1" applyFill="1" applyBorder="1" applyAlignment="1">
      <alignment horizontal="center"/>
    </xf>
    <xf numFmtId="0" fontId="0" fillId="0" borderId="1" xfId="0" applyBorder="1" applyAlignment="1"/>
    <xf numFmtId="164" fontId="0" fillId="0" borderId="1" xfId="0" applyNumberFormat="1" applyBorder="1" applyAlignment="1"/>
    <xf numFmtId="0" fontId="6" fillId="0" borderId="1" xfId="4" applyFont="1" applyFill="1" applyBorder="1" applyAlignment="1">
      <alignment wrapText="1"/>
    </xf>
    <xf numFmtId="164" fontId="6" fillId="0" borderId="1" xfId="4" applyNumberFormat="1" applyFont="1" applyFill="1" applyBorder="1" applyAlignment="1">
      <alignment wrapText="1"/>
    </xf>
    <xf numFmtId="0" fontId="6" fillId="0" borderId="1" xfId="4" applyFont="1" applyFill="1" applyBorder="1" applyAlignment="1">
      <alignment horizontal="right" wrapText="1"/>
    </xf>
    <xf numFmtId="0" fontId="4" fillId="0" borderId="1" xfId="4" applyBorder="1"/>
    <xf numFmtId="164" fontId="0" fillId="0" borderId="0" xfId="0" applyNumberFormat="1"/>
    <xf numFmtId="0" fontId="8" fillId="2" borderId="1" xfId="1" applyFont="1" applyFill="1" applyBorder="1" applyAlignment="1">
      <alignment horizontal="center"/>
    </xf>
    <xf numFmtId="0" fontId="8" fillId="0" borderId="1" xfId="1" applyFont="1" applyFill="1" applyBorder="1" applyAlignment="1">
      <alignment wrapText="1"/>
    </xf>
    <xf numFmtId="0" fontId="8" fillId="0" borderId="1" xfId="1" applyFont="1" applyFill="1" applyBorder="1" applyAlignment="1">
      <alignment horizontal="right" wrapText="1"/>
    </xf>
    <xf numFmtId="164" fontId="8" fillId="2" borderId="1" xfId="1" applyNumberFormat="1" applyFont="1" applyFill="1" applyBorder="1" applyAlignment="1">
      <alignment horizontal="center"/>
    </xf>
    <xf numFmtId="0" fontId="8" fillId="2" borderId="2" xfId="1" applyFont="1" applyFill="1" applyBorder="1" applyAlignment="1">
      <alignment horizontal="center"/>
    </xf>
    <xf numFmtId="164" fontId="0" fillId="0" borderId="1" xfId="0" applyNumberFormat="1" applyBorder="1"/>
    <xf numFmtId="164" fontId="8" fillId="0" borderId="1" xfId="1" applyNumberFormat="1" applyFont="1" applyFill="1" applyBorder="1" applyAlignment="1">
      <alignment wrapText="1"/>
    </xf>
    <xf numFmtId="0" fontId="8" fillId="0" borderId="3" xfId="1" applyFont="1" applyFill="1" applyBorder="1" applyAlignment="1">
      <alignment wrapText="1"/>
    </xf>
    <xf numFmtId="164" fontId="8" fillId="0" borderId="0" xfId="1" applyNumberFormat="1" applyFont="1" applyFill="1" applyBorder="1" applyAlignment="1">
      <alignment wrapText="1"/>
    </xf>
    <xf numFmtId="0" fontId="4" fillId="0" borderId="0" xfId="1"/>
    <xf numFmtId="0" fontId="8" fillId="0" borderId="3" xfId="1" applyFont="1" applyFill="1" applyBorder="1" applyAlignment="1">
      <alignment horizontal="right" wrapText="1"/>
    </xf>
    <xf numFmtId="9" fontId="8" fillId="0" borderId="1" xfId="1" applyNumberFormat="1" applyFont="1" applyFill="1" applyBorder="1" applyAlignment="1">
      <alignment horizontal="right" wrapText="1"/>
    </xf>
    <xf numFmtId="0" fontId="8" fillId="2" borderId="1" xfId="4" applyFont="1" applyFill="1" applyBorder="1" applyAlignment="1">
      <alignment horizontal="center"/>
    </xf>
    <xf numFmtId="0" fontId="8" fillId="0" borderId="1" xfId="4" applyFont="1" applyFill="1" applyBorder="1" applyAlignment="1">
      <alignment wrapText="1"/>
    </xf>
    <xf numFmtId="0" fontId="8" fillId="0" borderId="1" xfId="4" applyFont="1" applyFill="1" applyBorder="1" applyAlignment="1">
      <alignment horizontal="right" wrapText="1"/>
    </xf>
    <xf numFmtId="164" fontId="8" fillId="0" borderId="1" xfId="4" applyNumberFormat="1" applyFont="1" applyFill="1" applyBorder="1" applyAlignment="1">
      <alignment wrapText="1"/>
    </xf>
  </cellXfs>
  <cellStyles count="7">
    <cellStyle name="Normal" xfId="0" builtinId="0"/>
    <cellStyle name="Normal_campus_m_f" xfId="3"/>
    <cellStyle name="Normal_Headcount" xfId="6"/>
    <cellStyle name="Normal_major" xfId="2"/>
    <cellStyle name="Normal_Sheet1" xfId="4"/>
    <cellStyle name="Normal_Sheet2" xfId="1"/>
    <cellStyle name="Normal_Sheet2_1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none" spc="0" normalizeH="0" baseline="0">
                <a:solidFill>
                  <a:schemeClr val="dk1">
                    <a:lumMod val="50000"/>
                    <a:lumOff val="50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n-US" sz="1200"/>
              <a:t>COM-FSM</a:t>
            </a:r>
            <a:r>
              <a:rPr lang="en-US" sz="1200" baseline="0"/>
              <a:t> Academic Year Enrollment Trends</a:t>
            </a:r>
            <a:endParaRPr lang="en-US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none" spc="0" normalizeH="0" baseline="0">
              <a:solidFill>
                <a:schemeClr val="dk1">
                  <a:lumMod val="50000"/>
                  <a:lumOff val="50000"/>
                </a:schemeClr>
              </a:solidFill>
              <a:latin typeface="+mj-lt"/>
              <a:ea typeface="+mj-ea"/>
              <a:cs typeface="+mj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[1]Sheet1!$A$4</c:f>
              <c:strCache>
                <c:ptCount val="1"/>
                <c:pt idx="0">
                  <c:v>Fall</c:v>
                </c:pt>
              </c:strCache>
            </c:strRef>
          </c:tx>
          <c:spPr>
            <a:ln w="22225" cap="rnd">
              <a:solidFill>
                <a:schemeClr val="accent5">
                  <a:tint val="65000"/>
                </a:schemeClr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[1]Sheet1!$B$3:$F$3</c:f>
              <c:strCache>
                <c:ptCount val="5"/>
                <c:pt idx="0">
                  <c:v>AY10/11</c:v>
                </c:pt>
                <c:pt idx="1">
                  <c:v>AY11/12</c:v>
                </c:pt>
                <c:pt idx="2">
                  <c:v>AY12/13</c:v>
                </c:pt>
                <c:pt idx="3">
                  <c:v>AY13/14</c:v>
                </c:pt>
                <c:pt idx="4">
                  <c:v>AY14/15</c:v>
                </c:pt>
              </c:strCache>
            </c:strRef>
          </c:cat>
          <c:val>
            <c:numRef>
              <c:f>[1]Sheet1!$B$4:$F$4</c:f>
              <c:numCache>
                <c:formatCode>General</c:formatCode>
                <c:ptCount val="5"/>
                <c:pt idx="0">
                  <c:v>2700</c:v>
                </c:pt>
                <c:pt idx="1">
                  <c:v>2913</c:v>
                </c:pt>
                <c:pt idx="2">
                  <c:v>2744</c:v>
                </c:pt>
                <c:pt idx="3">
                  <c:v>2444</c:v>
                </c:pt>
                <c:pt idx="4">
                  <c:v>2344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[1]Sheet1!$A$5</c:f>
              <c:strCache>
                <c:ptCount val="1"/>
                <c:pt idx="0">
                  <c:v>Spring</c:v>
                </c:pt>
              </c:strCache>
            </c:strRef>
          </c:tx>
          <c:spPr>
            <a:ln w="2222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[1]Sheet1!$B$3:$F$3</c:f>
              <c:strCache>
                <c:ptCount val="5"/>
                <c:pt idx="0">
                  <c:v>AY10/11</c:v>
                </c:pt>
                <c:pt idx="1">
                  <c:v>AY11/12</c:v>
                </c:pt>
                <c:pt idx="2">
                  <c:v>AY12/13</c:v>
                </c:pt>
                <c:pt idx="3">
                  <c:v>AY13/14</c:v>
                </c:pt>
                <c:pt idx="4">
                  <c:v>AY14/15</c:v>
                </c:pt>
              </c:strCache>
            </c:strRef>
          </c:cat>
          <c:val>
            <c:numRef>
              <c:f>[1]Sheet1!$B$5:$F$5</c:f>
              <c:numCache>
                <c:formatCode>General</c:formatCode>
                <c:ptCount val="5"/>
                <c:pt idx="0">
                  <c:v>2397</c:v>
                </c:pt>
                <c:pt idx="1">
                  <c:v>2543</c:v>
                </c:pt>
                <c:pt idx="2">
                  <c:v>2337</c:v>
                </c:pt>
                <c:pt idx="3">
                  <c:v>2094</c:v>
                </c:pt>
                <c:pt idx="4">
                  <c:v>2099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[1]Sheet1!$A$6</c:f>
              <c:strCache>
                <c:ptCount val="1"/>
                <c:pt idx="0">
                  <c:v>Summer</c:v>
                </c:pt>
              </c:strCache>
            </c:strRef>
          </c:tx>
          <c:spPr>
            <a:ln w="22225" cap="rnd">
              <a:solidFill>
                <a:schemeClr val="accent5">
                  <a:shade val="65000"/>
                </a:schemeClr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[1]Sheet1!$B$3:$F$3</c:f>
              <c:strCache>
                <c:ptCount val="5"/>
                <c:pt idx="0">
                  <c:v>AY10/11</c:v>
                </c:pt>
                <c:pt idx="1">
                  <c:v>AY11/12</c:v>
                </c:pt>
                <c:pt idx="2">
                  <c:v>AY12/13</c:v>
                </c:pt>
                <c:pt idx="3">
                  <c:v>AY13/14</c:v>
                </c:pt>
                <c:pt idx="4">
                  <c:v>AY14/15</c:v>
                </c:pt>
              </c:strCache>
            </c:strRef>
          </c:cat>
          <c:val>
            <c:numRef>
              <c:f>[1]Sheet1!$B$6:$F$6</c:f>
              <c:numCache>
                <c:formatCode>General</c:formatCode>
                <c:ptCount val="5"/>
                <c:pt idx="0">
                  <c:v>2109</c:v>
                </c:pt>
                <c:pt idx="1">
                  <c:v>1276</c:v>
                </c:pt>
                <c:pt idx="2">
                  <c:v>1220</c:v>
                </c:pt>
                <c:pt idx="3">
                  <c:v>998</c:v>
                </c:pt>
                <c:pt idx="4">
                  <c:v>1081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857281488"/>
        <c:axId val="857278224"/>
      </c:lineChart>
      <c:catAx>
        <c:axId val="857281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57278224"/>
        <c:crosses val="autoZero"/>
        <c:auto val="1"/>
        <c:lblAlgn val="ctr"/>
        <c:lblOffset val="100"/>
        <c:noMultiLvlLbl val="0"/>
      </c:catAx>
      <c:valAx>
        <c:axId val="857278224"/>
        <c:scaling>
          <c:orientation val="minMax"/>
          <c:max val="3000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  <a:alpha val="54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Students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57281488"/>
        <c:crosses val="autoZero"/>
        <c:crossBetween val="between"/>
      </c:valAx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 horizontalDpi="0" verticalDpi="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Spring Semester Enrollment by</a:t>
            </a:r>
            <a:r>
              <a:rPr lang="en-US" sz="1100" b="1" baseline="0"/>
              <a:t> Term</a:t>
            </a:r>
            <a:endParaRPr lang="en-US" sz="110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[3]spring_headcount_noPercent!$A$3</c:f>
              <c:strCache>
                <c:ptCount val="1"/>
                <c:pt idx="0">
                  <c:v>College (Headcount)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[3]spring_headcount_noPercent!$B$2:$F$2</c:f>
              <c:strCache>
                <c:ptCount val="5"/>
                <c:pt idx="0">
                  <c:v>Spring 2011</c:v>
                </c:pt>
                <c:pt idx="1">
                  <c:v>Spring 2012</c:v>
                </c:pt>
                <c:pt idx="2">
                  <c:v>Spring 2013</c:v>
                </c:pt>
                <c:pt idx="3">
                  <c:v>Spring 2014</c:v>
                </c:pt>
                <c:pt idx="4">
                  <c:v>Spring 2015</c:v>
                </c:pt>
              </c:strCache>
            </c:strRef>
          </c:cat>
          <c:val>
            <c:numRef>
              <c:f>[3]spring_headcount_noPercent!$B$3:$F$3</c:f>
              <c:numCache>
                <c:formatCode>General</c:formatCode>
                <c:ptCount val="5"/>
                <c:pt idx="0">
                  <c:v>2397</c:v>
                </c:pt>
                <c:pt idx="1">
                  <c:v>2543</c:v>
                </c:pt>
                <c:pt idx="2">
                  <c:v>2337</c:v>
                </c:pt>
                <c:pt idx="3">
                  <c:v>2094</c:v>
                </c:pt>
                <c:pt idx="4">
                  <c:v>2099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43252384"/>
        <c:axId val="943248032"/>
      </c:barChart>
      <c:catAx>
        <c:axId val="943252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43248032"/>
        <c:crosses val="autoZero"/>
        <c:auto val="1"/>
        <c:lblAlgn val="ctr"/>
        <c:lblOffset val="100"/>
        <c:noMultiLvlLbl val="0"/>
      </c:catAx>
      <c:valAx>
        <c:axId val="9432480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Students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432523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Spring Semester Enrollment by Campus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[3]spring_headcount_noPercent!$B$8</c:f>
              <c:strCache>
                <c:ptCount val="1"/>
                <c:pt idx="0">
                  <c:v>Spring 2011</c:v>
                </c:pt>
              </c:strCache>
            </c:strRef>
          </c:tx>
          <c:spPr>
            <a:solidFill>
              <a:schemeClr val="accent5">
                <a:shade val="53000"/>
              </a:schemeClr>
            </a:solidFill>
            <a:ln>
              <a:noFill/>
            </a:ln>
            <a:effectLst/>
          </c:spPr>
          <c:invertIfNegative val="0"/>
          <c:cat>
            <c:strRef>
              <c:f>[3]spring_headcount_noPercent!$A$9:$A$13</c:f>
              <c:strCache>
                <c:ptCount val="5"/>
                <c:pt idx="0">
                  <c:v>Chuuk</c:v>
                </c:pt>
                <c:pt idx="1">
                  <c:v>Kosrae</c:v>
                </c:pt>
                <c:pt idx="2">
                  <c:v>National</c:v>
                </c:pt>
                <c:pt idx="3">
                  <c:v>Pohnpei</c:v>
                </c:pt>
                <c:pt idx="4">
                  <c:v>Yap</c:v>
                </c:pt>
              </c:strCache>
            </c:strRef>
          </c:cat>
          <c:val>
            <c:numRef>
              <c:f>[3]spring_headcount_noPercent!$B$9:$B$13</c:f>
              <c:numCache>
                <c:formatCode>General</c:formatCode>
                <c:ptCount val="5"/>
                <c:pt idx="0">
                  <c:v>433</c:v>
                </c:pt>
                <c:pt idx="1">
                  <c:v>218</c:v>
                </c:pt>
                <c:pt idx="2">
                  <c:v>985</c:v>
                </c:pt>
                <c:pt idx="3">
                  <c:v>558</c:v>
                </c:pt>
                <c:pt idx="4">
                  <c:v>203</c:v>
                </c:pt>
              </c:numCache>
            </c:numRef>
          </c:val>
        </c:ser>
        <c:ser>
          <c:idx val="1"/>
          <c:order val="1"/>
          <c:tx>
            <c:strRef>
              <c:f>[3]spring_headcount_noPercent!$C$8</c:f>
              <c:strCache>
                <c:ptCount val="1"/>
                <c:pt idx="0">
                  <c:v>Spring 2012</c:v>
                </c:pt>
              </c:strCache>
            </c:strRef>
          </c:tx>
          <c:spPr>
            <a:solidFill>
              <a:schemeClr val="accent5">
                <a:shade val="76000"/>
              </a:schemeClr>
            </a:solidFill>
            <a:ln>
              <a:noFill/>
            </a:ln>
            <a:effectLst/>
          </c:spPr>
          <c:invertIfNegative val="0"/>
          <c:cat>
            <c:strRef>
              <c:f>[3]spring_headcount_noPercent!$A$9:$A$13</c:f>
              <c:strCache>
                <c:ptCount val="5"/>
                <c:pt idx="0">
                  <c:v>Chuuk</c:v>
                </c:pt>
                <c:pt idx="1">
                  <c:v>Kosrae</c:v>
                </c:pt>
                <c:pt idx="2">
                  <c:v>National</c:v>
                </c:pt>
                <c:pt idx="3">
                  <c:v>Pohnpei</c:v>
                </c:pt>
                <c:pt idx="4">
                  <c:v>Yap</c:v>
                </c:pt>
              </c:strCache>
            </c:strRef>
          </c:cat>
          <c:val>
            <c:numRef>
              <c:f>[3]spring_headcount_noPercent!$C$9:$C$13</c:f>
              <c:numCache>
                <c:formatCode>General</c:formatCode>
                <c:ptCount val="5"/>
                <c:pt idx="0">
                  <c:v>428</c:v>
                </c:pt>
                <c:pt idx="1">
                  <c:v>244</c:v>
                </c:pt>
                <c:pt idx="2">
                  <c:v>959</c:v>
                </c:pt>
                <c:pt idx="3">
                  <c:v>691</c:v>
                </c:pt>
                <c:pt idx="4">
                  <c:v>221</c:v>
                </c:pt>
              </c:numCache>
            </c:numRef>
          </c:val>
        </c:ser>
        <c:ser>
          <c:idx val="2"/>
          <c:order val="2"/>
          <c:tx>
            <c:strRef>
              <c:f>[3]spring_headcount_noPercent!$D$8</c:f>
              <c:strCache>
                <c:ptCount val="1"/>
                <c:pt idx="0">
                  <c:v>Spring 2013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[3]spring_headcount_noPercent!$A$9:$A$13</c:f>
              <c:strCache>
                <c:ptCount val="5"/>
                <c:pt idx="0">
                  <c:v>Chuuk</c:v>
                </c:pt>
                <c:pt idx="1">
                  <c:v>Kosrae</c:v>
                </c:pt>
                <c:pt idx="2">
                  <c:v>National</c:v>
                </c:pt>
                <c:pt idx="3">
                  <c:v>Pohnpei</c:v>
                </c:pt>
                <c:pt idx="4">
                  <c:v>Yap</c:v>
                </c:pt>
              </c:strCache>
            </c:strRef>
          </c:cat>
          <c:val>
            <c:numRef>
              <c:f>[3]spring_headcount_noPercent!$D$9:$D$13</c:f>
              <c:numCache>
                <c:formatCode>General</c:formatCode>
                <c:ptCount val="5"/>
                <c:pt idx="0">
                  <c:v>372</c:v>
                </c:pt>
                <c:pt idx="1">
                  <c:v>215</c:v>
                </c:pt>
                <c:pt idx="2">
                  <c:v>976</c:v>
                </c:pt>
                <c:pt idx="3">
                  <c:v>586</c:v>
                </c:pt>
                <c:pt idx="4">
                  <c:v>188</c:v>
                </c:pt>
              </c:numCache>
            </c:numRef>
          </c:val>
        </c:ser>
        <c:ser>
          <c:idx val="3"/>
          <c:order val="3"/>
          <c:tx>
            <c:strRef>
              <c:f>[3]spring_headcount_noPercent!$E$8</c:f>
              <c:strCache>
                <c:ptCount val="1"/>
                <c:pt idx="0">
                  <c:v>Spring 2014</c:v>
                </c:pt>
              </c:strCache>
            </c:strRef>
          </c:tx>
          <c:spPr>
            <a:solidFill>
              <a:schemeClr val="accent5">
                <a:tint val="77000"/>
              </a:schemeClr>
            </a:solidFill>
            <a:ln>
              <a:noFill/>
            </a:ln>
            <a:effectLst/>
          </c:spPr>
          <c:invertIfNegative val="0"/>
          <c:cat>
            <c:strRef>
              <c:f>[3]spring_headcount_noPercent!$A$9:$A$13</c:f>
              <c:strCache>
                <c:ptCount val="5"/>
                <c:pt idx="0">
                  <c:v>Chuuk</c:v>
                </c:pt>
                <c:pt idx="1">
                  <c:v>Kosrae</c:v>
                </c:pt>
                <c:pt idx="2">
                  <c:v>National</c:v>
                </c:pt>
                <c:pt idx="3">
                  <c:v>Pohnpei</c:v>
                </c:pt>
                <c:pt idx="4">
                  <c:v>Yap</c:v>
                </c:pt>
              </c:strCache>
            </c:strRef>
          </c:cat>
          <c:val>
            <c:numRef>
              <c:f>[3]spring_headcount_noPercent!$E$9:$E$13</c:f>
              <c:numCache>
                <c:formatCode>General</c:formatCode>
                <c:ptCount val="5"/>
                <c:pt idx="0">
                  <c:v>266</c:v>
                </c:pt>
                <c:pt idx="1">
                  <c:v>158</c:v>
                </c:pt>
                <c:pt idx="2">
                  <c:v>937</c:v>
                </c:pt>
                <c:pt idx="3">
                  <c:v>553</c:v>
                </c:pt>
                <c:pt idx="4">
                  <c:v>180</c:v>
                </c:pt>
              </c:numCache>
            </c:numRef>
          </c:val>
        </c:ser>
        <c:ser>
          <c:idx val="4"/>
          <c:order val="4"/>
          <c:tx>
            <c:strRef>
              <c:f>[3]spring_headcount_noPercent!$F$8</c:f>
              <c:strCache>
                <c:ptCount val="1"/>
                <c:pt idx="0">
                  <c:v>Spring 2015</c:v>
                </c:pt>
              </c:strCache>
            </c:strRef>
          </c:tx>
          <c:spPr>
            <a:solidFill>
              <a:schemeClr val="accent5">
                <a:tint val="54000"/>
              </a:schemeClr>
            </a:solidFill>
            <a:ln>
              <a:noFill/>
            </a:ln>
            <a:effectLst/>
          </c:spPr>
          <c:invertIfNegative val="0"/>
          <c:cat>
            <c:strRef>
              <c:f>[3]spring_headcount_noPercent!$A$9:$A$13</c:f>
              <c:strCache>
                <c:ptCount val="5"/>
                <c:pt idx="0">
                  <c:v>Chuuk</c:v>
                </c:pt>
                <c:pt idx="1">
                  <c:v>Kosrae</c:v>
                </c:pt>
                <c:pt idx="2">
                  <c:v>National</c:v>
                </c:pt>
                <c:pt idx="3">
                  <c:v>Pohnpei</c:v>
                </c:pt>
                <c:pt idx="4">
                  <c:v>Yap</c:v>
                </c:pt>
              </c:strCache>
            </c:strRef>
          </c:cat>
          <c:val>
            <c:numRef>
              <c:f>[3]spring_headcount_noPercent!$F$9:$F$13</c:f>
              <c:numCache>
                <c:formatCode>General</c:formatCode>
                <c:ptCount val="5"/>
                <c:pt idx="0">
                  <c:v>238</c:v>
                </c:pt>
                <c:pt idx="1">
                  <c:v>218</c:v>
                </c:pt>
                <c:pt idx="2">
                  <c:v>847</c:v>
                </c:pt>
                <c:pt idx="3">
                  <c:v>604</c:v>
                </c:pt>
                <c:pt idx="4">
                  <c:v>192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43252928"/>
        <c:axId val="943254016"/>
      </c:barChart>
      <c:catAx>
        <c:axId val="9432529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43254016"/>
        <c:crosses val="autoZero"/>
        <c:auto val="1"/>
        <c:lblAlgn val="ctr"/>
        <c:lblOffset val="100"/>
        <c:noMultiLvlLbl val="0"/>
      </c:catAx>
      <c:valAx>
        <c:axId val="9432540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Students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4325292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Spring Semester Full Time versus Part Time (%)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[3]spring_headcount_noPercent!$A$43</c:f>
              <c:strCache>
                <c:ptCount val="1"/>
                <c:pt idx="0">
                  <c:v>Full Time</c:v>
                </c:pt>
              </c:strCache>
            </c:strRef>
          </c:tx>
          <c:spPr>
            <a:solidFill>
              <a:schemeClr val="accent5">
                <a:shade val="76000"/>
              </a:schemeClr>
            </a:solidFill>
            <a:ln>
              <a:noFill/>
            </a:ln>
            <a:effectLst/>
          </c:spPr>
          <c:invertIfNegative val="0"/>
          <c:cat>
            <c:strRef>
              <c:f>[3]spring_headcount_noPercent!$B$42:$F$42</c:f>
              <c:strCache>
                <c:ptCount val="5"/>
                <c:pt idx="0">
                  <c:v>Spring 2011</c:v>
                </c:pt>
                <c:pt idx="1">
                  <c:v>Spring 2012</c:v>
                </c:pt>
                <c:pt idx="2">
                  <c:v>Spring 2013</c:v>
                </c:pt>
                <c:pt idx="3">
                  <c:v>Spring 2014</c:v>
                </c:pt>
                <c:pt idx="4">
                  <c:v>Spring 2015</c:v>
                </c:pt>
              </c:strCache>
            </c:strRef>
          </c:cat>
          <c:val>
            <c:numRef>
              <c:f>[3]spring_headcount_noPercent!$B$43:$F$43</c:f>
              <c:numCache>
                <c:formatCode>0%</c:formatCode>
                <c:ptCount val="5"/>
                <c:pt idx="0">
                  <c:v>0.7309136420525657</c:v>
                </c:pt>
                <c:pt idx="1">
                  <c:v>0.69366889500589857</c:v>
                </c:pt>
                <c:pt idx="2">
                  <c:v>0.65040650406504064</c:v>
                </c:pt>
                <c:pt idx="3">
                  <c:v>0.6485195797516714</c:v>
                </c:pt>
                <c:pt idx="4">
                  <c:v>0.6550738446879466</c:v>
                </c:pt>
              </c:numCache>
            </c:numRef>
          </c:val>
        </c:ser>
        <c:ser>
          <c:idx val="1"/>
          <c:order val="1"/>
          <c:tx>
            <c:strRef>
              <c:f>[3]spring_headcount_noPercent!$A$44</c:f>
              <c:strCache>
                <c:ptCount val="1"/>
                <c:pt idx="0">
                  <c:v>Part Time</c:v>
                </c:pt>
              </c:strCache>
            </c:strRef>
          </c:tx>
          <c:spPr>
            <a:solidFill>
              <a:schemeClr val="accent5">
                <a:tint val="77000"/>
              </a:schemeClr>
            </a:solidFill>
            <a:ln>
              <a:noFill/>
            </a:ln>
            <a:effectLst/>
          </c:spPr>
          <c:invertIfNegative val="0"/>
          <c:cat>
            <c:strRef>
              <c:f>[3]spring_headcount_noPercent!$B$42:$F$42</c:f>
              <c:strCache>
                <c:ptCount val="5"/>
                <c:pt idx="0">
                  <c:v>Spring 2011</c:v>
                </c:pt>
                <c:pt idx="1">
                  <c:v>Spring 2012</c:v>
                </c:pt>
                <c:pt idx="2">
                  <c:v>Spring 2013</c:v>
                </c:pt>
                <c:pt idx="3">
                  <c:v>Spring 2014</c:v>
                </c:pt>
                <c:pt idx="4">
                  <c:v>Spring 2015</c:v>
                </c:pt>
              </c:strCache>
            </c:strRef>
          </c:cat>
          <c:val>
            <c:numRef>
              <c:f>[3]spring_headcount_noPercent!$B$44:$F$44</c:f>
              <c:numCache>
                <c:formatCode>0%</c:formatCode>
                <c:ptCount val="5"/>
                <c:pt idx="0">
                  <c:v>0.2690863579474343</c:v>
                </c:pt>
                <c:pt idx="1">
                  <c:v>0.30633110499410143</c:v>
                </c:pt>
                <c:pt idx="2">
                  <c:v>0.34959349593495936</c:v>
                </c:pt>
                <c:pt idx="3">
                  <c:v>0.35148042024832854</c:v>
                </c:pt>
                <c:pt idx="4">
                  <c:v>0.34492615531205334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overlap val="100"/>
        <c:axId val="941995376"/>
        <c:axId val="942006256"/>
      </c:barChart>
      <c:catAx>
        <c:axId val="941995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42006256"/>
        <c:crosses val="autoZero"/>
        <c:auto val="1"/>
        <c:lblAlgn val="ctr"/>
        <c:lblOffset val="100"/>
        <c:noMultiLvlLbl val="0"/>
      </c:catAx>
      <c:valAx>
        <c:axId val="9420062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Percent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4199537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Spring Semester</a:t>
            </a:r>
            <a:r>
              <a:rPr lang="en-US" sz="1200" b="1" baseline="0"/>
              <a:t> Enrollment by Gender (%)</a:t>
            </a:r>
            <a:endParaRPr lang="en-US" sz="120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[3]spring_headcount_noPercent!$A$47</c:f>
              <c:strCache>
                <c:ptCount val="1"/>
                <c:pt idx="0">
                  <c:v>Female</c:v>
                </c:pt>
              </c:strCache>
            </c:strRef>
          </c:tx>
          <c:spPr>
            <a:solidFill>
              <a:schemeClr val="accent5">
                <a:shade val="76000"/>
              </a:schemeClr>
            </a:solidFill>
            <a:ln>
              <a:noFill/>
            </a:ln>
            <a:effectLst/>
          </c:spPr>
          <c:invertIfNegative val="0"/>
          <c:cat>
            <c:strRef>
              <c:f>[3]spring_headcount_noPercent!$B$46:$F$46</c:f>
              <c:strCache>
                <c:ptCount val="5"/>
                <c:pt idx="0">
                  <c:v>Spring 2011</c:v>
                </c:pt>
                <c:pt idx="1">
                  <c:v>Spring 2012</c:v>
                </c:pt>
                <c:pt idx="2">
                  <c:v>Spring 2013</c:v>
                </c:pt>
                <c:pt idx="3">
                  <c:v>Spring 2014</c:v>
                </c:pt>
                <c:pt idx="4">
                  <c:v>Spring 2015</c:v>
                </c:pt>
              </c:strCache>
            </c:strRef>
          </c:cat>
          <c:val>
            <c:numRef>
              <c:f>[3]spring_headcount_noPercent!$B$47:$F$47</c:f>
              <c:numCache>
                <c:formatCode>0%</c:formatCode>
                <c:ptCount val="5"/>
                <c:pt idx="0">
                  <c:v>0.53733833959115562</c:v>
                </c:pt>
                <c:pt idx="1">
                  <c:v>0.52654345261502167</c:v>
                </c:pt>
                <c:pt idx="2">
                  <c:v>0.53273427471116819</c:v>
                </c:pt>
                <c:pt idx="3">
                  <c:v>0.53295128939828085</c:v>
                </c:pt>
                <c:pt idx="4">
                  <c:v>0.53835159599809435</c:v>
                </c:pt>
              </c:numCache>
            </c:numRef>
          </c:val>
        </c:ser>
        <c:ser>
          <c:idx val="1"/>
          <c:order val="1"/>
          <c:tx>
            <c:strRef>
              <c:f>[3]spring_headcount_noPercent!$A$48</c:f>
              <c:strCache>
                <c:ptCount val="1"/>
                <c:pt idx="0">
                  <c:v>Male</c:v>
                </c:pt>
              </c:strCache>
            </c:strRef>
          </c:tx>
          <c:spPr>
            <a:solidFill>
              <a:schemeClr val="accent5">
                <a:tint val="77000"/>
              </a:schemeClr>
            </a:solidFill>
            <a:ln>
              <a:noFill/>
            </a:ln>
            <a:effectLst/>
          </c:spPr>
          <c:invertIfNegative val="0"/>
          <c:cat>
            <c:strRef>
              <c:f>[3]spring_headcount_noPercent!$B$46:$F$46</c:f>
              <c:strCache>
                <c:ptCount val="5"/>
                <c:pt idx="0">
                  <c:v>Spring 2011</c:v>
                </c:pt>
                <c:pt idx="1">
                  <c:v>Spring 2012</c:v>
                </c:pt>
                <c:pt idx="2">
                  <c:v>Spring 2013</c:v>
                </c:pt>
                <c:pt idx="3">
                  <c:v>Spring 2014</c:v>
                </c:pt>
                <c:pt idx="4">
                  <c:v>Spring 2015</c:v>
                </c:pt>
              </c:strCache>
            </c:strRef>
          </c:cat>
          <c:val>
            <c:numRef>
              <c:f>[3]spring_headcount_noPercent!$B$48:$F$48</c:f>
              <c:numCache>
                <c:formatCode>0%</c:formatCode>
                <c:ptCount val="5"/>
                <c:pt idx="0">
                  <c:v>0.46266166040884438</c:v>
                </c:pt>
                <c:pt idx="1">
                  <c:v>0.47345654738497839</c:v>
                </c:pt>
                <c:pt idx="2">
                  <c:v>0.46726572528883181</c:v>
                </c:pt>
                <c:pt idx="3">
                  <c:v>0.46704871060171921</c:v>
                </c:pt>
                <c:pt idx="4">
                  <c:v>0.46164840400190565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overlap val="100"/>
        <c:axId val="941992656"/>
        <c:axId val="941998096"/>
      </c:barChart>
      <c:catAx>
        <c:axId val="941992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41998096"/>
        <c:crosses val="autoZero"/>
        <c:auto val="1"/>
        <c:lblAlgn val="ctr"/>
        <c:lblOffset val="100"/>
        <c:noMultiLvlLbl val="0"/>
      </c:catAx>
      <c:valAx>
        <c:axId val="9419980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Percent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4199265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Spring Semester Enrollment </a:t>
            </a:r>
          </a:p>
          <a:p>
            <a:pPr>
              <a:defRPr/>
            </a:pPr>
            <a:r>
              <a:rPr lang="en-US" sz="1200" b="1"/>
              <a:t>by State of Origin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[3]spring_headcount_noPercent!$B$51</c:f>
              <c:strCache>
                <c:ptCount val="1"/>
                <c:pt idx="0">
                  <c:v>Spring 2011</c:v>
                </c:pt>
              </c:strCache>
            </c:strRef>
          </c:tx>
          <c:spPr>
            <a:solidFill>
              <a:schemeClr val="accent5">
                <a:shade val="53000"/>
              </a:schemeClr>
            </a:solidFill>
            <a:ln>
              <a:noFill/>
            </a:ln>
            <a:effectLst/>
          </c:spPr>
          <c:invertIfNegative val="0"/>
          <c:cat>
            <c:strRef>
              <c:f>[3]spring_headcount_noPercent!$A$52:$A$55</c:f>
              <c:strCache>
                <c:ptCount val="4"/>
                <c:pt idx="0">
                  <c:v>Chuukese</c:v>
                </c:pt>
                <c:pt idx="1">
                  <c:v>Kosraean</c:v>
                </c:pt>
                <c:pt idx="2">
                  <c:v>Pohnpeian</c:v>
                </c:pt>
                <c:pt idx="3">
                  <c:v>Yapese</c:v>
                </c:pt>
              </c:strCache>
            </c:strRef>
          </c:cat>
          <c:val>
            <c:numRef>
              <c:f>[3]spring_headcount_noPercent!$B$52:$B$55</c:f>
              <c:numCache>
                <c:formatCode>General</c:formatCode>
                <c:ptCount val="4"/>
                <c:pt idx="0">
                  <c:v>511</c:v>
                </c:pt>
                <c:pt idx="1">
                  <c:v>280</c:v>
                </c:pt>
                <c:pt idx="2">
                  <c:v>1297</c:v>
                </c:pt>
                <c:pt idx="3">
                  <c:v>302</c:v>
                </c:pt>
              </c:numCache>
            </c:numRef>
          </c:val>
        </c:ser>
        <c:ser>
          <c:idx val="1"/>
          <c:order val="1"/>
          <c:tx>
            <c:strRef>
              <c:f>[3]spring_headcount_noPercent!$C$51</c:f>
              <c:strCache>
                <c:ptCount val="1"/>
                <c:pt idx="0">
                  <c:v>Spring 2012</c:v>
                </c:pt>
              </c:strCache>
            </c:strRef>
          </c:tx>
          <c:spPr>
            <a:solidFill>
              <a:schemeClr val="accent5">
                <a:shade val="76000"/>
              </a:schemeClr>
            </a:solidFill>
            <a:ln>
              <a:noFill/>
            </a:ln>
            <a:effectLst/>
          </c:spPr>
          <c:invertIfNegative val="0"/>
          <c:cat>
            <c:strRef>
              <c:f>[3]spring_headcount_noPercent!$A$52:$A$55</c:f>
              <c:strCache>
                <c:ptCount val="4"/>
                <c:pt idx="0">
                  <c:v>Chuukese</c:v>
                </c:pt>
                <c:pt idx="1">
                  <c:v>Kosraean</c:v>
                </c:pt>
                <c:pt idx="2">
                  <c:v>Pohnpeian</c:v>
                </c:pt>
                <c:pt idx="3">
                  <c:v>Yapese</c:v>
                </c:pt>
              </c:strCache>
            </c:strRef>
          </c:cat>
          <c:val>
            <c:numRef>
              <c:f>[3]spring_headcount_noPercent!$C$52:$C$55</c:f>
              <c:numCache>
                <c:formatCode>General</c:formatCode>
                <c:ptCount val="4"/>
                <c:pt idx="0">
                  <c:v>510</c:v>
                </c:pt>
                <c:pt idx="1">
                  <c:v>311</c:v>
                </c:pt>
                <c:pt idx="2">
                  <c:v>1394</c:v>
                </c:pt>
                <c:pt idx="3">
                  <c:v>322</c:v>
                </c:pt>
              </c:numCache>
            </c:numRef>
          </c:val>
        </c:ser>
        <c:ser>
          <c:idx val="2"/>
          <c:order val="2"/>
          <c:tx>
            <c:strRef>
              <c:f>[3]spring_headcount_noPercent!$D$51</c:f>
              <c:strCache>
                <c:ptCount val="1"/>
                <c:pt idx="0">
                  <c:v>Spring 2013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[3]spring_headcount_noPercent!$A$52:$A$55</c:f>
              <c:strCache>
                <c:ptCount val="4"/>
                <c:pt idx="0">
                  <c:v>Chuukese</c:v>
                </c:pt>
                <c:pt idx="1">
                  <c:v>Kosraean</c:v>
                </c:pt>
                <c:pt idx="2">
                  <c:v>Pohnpeian</c:v>
                </c:pt>
                <c:pt idx="3">
                  <c:v>Yapese</c:v>
                </c:pt>
              </c:strCache>
            </c:strRef>
          </c:cat>
          <c:val>
            <c:numRef>
              <c:f>[3]spring_headcount_noPercent!$D$52:$D$55</c:f>
              <c:numCache>
                <c:formatCode>General</c:formatCode>
                <c:ptCount val="4"/>
                <c:pt idx="0">
                  <c:v>450</c:v>
                </c:pt>
                <c:pt idx="1">
                  <c:v>292</c:v>
                </c:pt>
                <c:pt idx="2">
                  <c:v>1294</c:v>
                </c:pt>
                <c:pt idx="3">
                  <c:v>291</c:v>
                </c:pt>
              </c:numCache>
            </c:numRef>
          </c:val>
        </c:ser>
        <c:ser>
          <c:idx val="3"/>
          <c:order val="3"/>
          <c:tx>
            <c:strRef>
              <c:f>[3]spring_headcount_noPercent!$E$51</c:f>
              <c:strCache>
                <c:ptCount val="1"/>
                <c:pt idx="0">
                  <c:v>Spring 2014</c:v>
                </c:pt>
              </c:strCache>
            </c:strRef>
          </c:tx>
          <c:spPr>
            <a:solidFill>
              <a:schemeClr val="accent5">
                <a:tint val="77000"/>
              </a:schemeClr>
            </a:solidFill>
            <a:ln>
              <a:noFill/>
            </a:ln>
            <a:effectLst/>
          </c:spPr>
          <c:invertIfNegative val="0"/>
          <c:cat>
            <c:strRef>
              <c:f>[3]spring_headcount_noPercent!$A$52:$A$55</c:f>
              <c:strCache>
                <c:ptCount val="4"/>
                <c:pt idx="0">
                  <c:v>Chuukese</c:v>
                </c:pt>
                <c:pt idx="1">
                  <c:v>Kosraean</c:v>
                </c:pt>
                <c:pt idx="2">
                  <c:v>Pohnpeian</c:v>
                </c:pt>
                <c:pt idx="3">
                  <c:v>Yapese</c:v>
                </c:pt>
              </c:strCache>
            </c:strRef>
          </c:cat>
          <c:val>
            <c:numRef>
              <c:f>[3]spring_headcount_noPercent!$E$52:$E$55</c:f>
              <c:numCache>
                <c:formatCode>General</c:formatCode>
                <c:ptCount val="4"/>
                <c:pt idx="0">
                  <c:v>338</c:v>
                </c:pt>
                <c:pt idx="1">
                  <c:v>231</c:v>
                </c:pt>
                <c:pt idx="2">
                  <c:v>1229</c:v>
                </c:pt>
                <c:pt idx="3">
                  <c:v>285</c:v>
                </c:pt>
              </c:numCache>
            </c:numRef>
          </c:val>
        </c:ser>
        <c:ser>
          <c:idx val="4"/>
          <c:order val="4"/>
          <c:tx>
            <c:strRef>
              <c:f>[3]spring_headcount_noPercent!$F$51</c:f>
              <c:strCache>
                <c:ptCount val="1"/>
                <c:pt idx="0">
                  <c:v>Spring 2015</c:v>
                </c:pt>
              </c:strCache>
            </c:strRef>
          </c:tx>
          <c:spPr>
            <a:solidFill>
              <a:schemeClr val="accent5">
                <a:tint val="54000"/>
              </a:schemeClr>
            </a:solidFill>
            <a:ln>
              <a:noFill/>
            </a:ln>
            <a:effectLst/>
          </c:spPr>
          <c:invertIfNegative val="0"/>
          <c:cat>
            <c:strRef>
              <c:f>[3]spring_headcount_noPercent!$A$52:$A$55</c:f>
              <c:strCache>
                <c:ptCount val="4"/>
                <c:pt idx="0">
                  <c:v>Chuukese</c:v>
                </c:pt>
                <c:pt idx="1">
                  <c:v>Kosraean</c:v>
                </c:pt>
                <c:pt idx="2">
                  <c:v>Pohnpeian</c:v>
                </c:pt>
                <c:pt idx="3">
                  <c:v>Yapese</c:v>
                </c:pt>
              </c:strCache>
            </c:strRef>
          </c:cat>
          <c:val>
            <c:numRef>
              <c:f>[3]spring_headcount_noPercent!$F$52:$F$55</c:f>
              <c:numCache>
                <c:formatCode>General</c:formatCode>
                <c:ptCount val="4"/>
                <c:pt idx="0">
                  <c:v>316</c:v>
                </c:pt>
                <c:pt idx="1">
                  <c:v>271</c:v>
                </c:pt>
                <c:pt idx="2">
                  <c:v>1213</c:v>
                </c:pt>
                <c:pt idx="3">
                  <c:v>288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42001904"/>
        <c:axId val="942004080"/>
      </c:barChart>
      <c:catAx>
        <c:axId val="9420019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42004080"/>
        <c:crosses val="autoZero"/>
        <c:auto val="1"/>
        <c:lblAlgn val="ctr"/>
        <c:lblOffset val="100"/>
        <c:noMultiLvlLbl val="0"/>
      </c:catAx>
      <c:valAx>
        <c:axId val="9420040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Students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4200190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Spring Semester Enrollment by State of Orgin</a:t>
            </a:r>
            <a:r>
              <a:rPr lang="en-US" sz="1200" b="1" baseline="0"/>
              <a:t> (%)</a:t>
            </a:r>
            <a:endParaRPr lang="en-US" sz="120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[3]spring_headcount_noPercent!$B$57</c:f>
              <c:strCache>
                <c:ptCount val="1"/>
                <c:pt idx="0">
                  <c:v>Spring 2011</c:v>
                </c:pt>
              </c:strCache>
            </c:strRef>
          </c:tx>
          <c:spPr>
            <a:solidFill>
              <a:schemeClr val="accent5">
                <a:shade val="53000"/>
              </a:schemeClr>
            </a:solidFill>
            <a:ln>
              <a:noFill/>
            </a:ln>
            <a:effectLst/>
          </c:spPr>
          <c:invertIfNegative val="0"/>
          <c:cat>
            <c:strRef>
              <c:f>[3]spring_headcount_noPercent!$A$58:$A$61</c:f>
              <c:strCache>
                <c:ptCount val="4"/>
                <c:pt idx="0">
                  <c:v>Chuukese</c:v>
                </c:pt>
                <c:pt idx="1">
                  <c:v>Kosraean</c:v>
                </c:pt>
                <c:pt idx="2">
                  <c:v>Pohnpeian</c:v>
                </c:pt>
                <c:pt idx="3">
                  <c:v>Yapese</c:v>
                </c:pt>
              </c:strCache>
            </c:strRef>
          </c:cat>
          <c:val>
            <c:numRef>
              <c:f>[3]spring_headcount_noPercent!$B$58:$B$61</c:f>
              <c:numCache>
                <c:formatCode>0%</c:formatCode>
                <c:ptCount val="4"/>
                <c:pt idx="0">
                  <c:v>0.213183145598665</c:v>
                </c:pt>
                <c:pt idx="1">
                  <c:v>0.11681268251981644</c:v>
                </c:pt>
                <c:pt idx="2">
                  <c:v>0.54109303295786404</c:v>
                </c:pt>
                <c:pt idx="3">
                  <c:v>0.12599082186065916</c:v>
                </c:pt>
              </c:numCache>
            </c:numRef>
          </c:val>
        </c:ser>
        <c:ser>
          <c:idx val="1"/>
          <c:order val="1"/>
          <c:tx>
            <c:strRef>
              <c:f>[3]spring_headcount_noPercent!$C$57</c:f>
              <c:strCache>
                <c:ptCount val="1"/>
                <c:pt idx="0">
                  <c:v>Spring 2012</c:v>
                </c:pt>
              </c:strCache>
            </c:strRef>
          </c:tx>
          <c:spPr>
            <a:solidFill>
              <a:schemeClr val="accent5">
                <a:shade val="76000"/>
              </a:schemeClr>
            </a:solidFill>
            <a:ln>
              <a:noFill/>
            </a:ln>
            <a:effectLst/>
          </c:spPr>
          <c:invertIfNegative val="0"/>
          <c:cat>
            <c:strRef>
              <c:f>[3]spring_headcount_noPercent!$A$58:$A$61</c:f>
              <c:strCache>
                <c:ptCount val="4"/>
                <c:pt idx="0">
                  <c:v>Chuukese</c:v>
                </c:pt>
                <c:pt idx="1">
                  <c:v>Kosraean</c:v>
                </c:pt>
                <c:pt idx="2">
                  <c:v>Pohnpeian</c:v>
                </c:pt>
                <c:pt idx="3">
                  <c:v>Yapese</c:v>
                </c:pt>
              </c:strCache>
            </c:strRef>
          </c:cat>
          <c:val>
            <c:numRef>
              <c:f>[3]spring_headcount_noPercent!$C$58:$C$61</c:f>
              <c:numCache>
                <c:formatCode>0%</c:formatCode>
                <c:ptCount val="4"/>
                <c:pt idx="0">
                  <c:v>0.20055053086905231</c:v>
                </c:pt>
                <c:pt idx="1">
                  <c:v>0.12229650019661817</c:v>
                </c:pt>
                <c:pt idx="2">
                  <c:v>0.54817145104207632</c:v>
                </c:pt>
                <c:pt idx="3">
                  <c:v>0.1266220998820291</c:v>
                </c:pt>
              </c:numCache>
            </c:numRef>
          </c:val>
        </c:ser>
        <c:ser>
          <c:idx val="2"/>
          <c:order val="2"/>
          <c:tx>
            <c:strRef>
              <c:f>[3]spring_headcount_noPercent!$D$57</c:f>
              <c:strCache>
                <c:ptCount val="1"/>
                <c:pt idx="0">
                  <c:v>Spring 2013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[3]spring_headcount_noPercent!$A$58:$A$61</c:f>
              <c:strCache>
                <c:ptCount val="4"/>
                <c:pt idx="0">
                  <c:v>Chuukese</c:v>
                </c:pt>
                <c:pt idx="1">
                  <c:v>Kosraean</c:v>
                </c:pt>
                <c:pt idx="2">
                  <c:v>Pohnpeian</c:v>
                </c:pt>
                <c:pt idx="3">
                  <c:v>Yapese</c:v>
                </c:pt>
              </c:strCache>
            </c:strRef>
          </c:cat>
          <c:val>
            <c:numRef>
              <c:f>[3]spring_headcount_noPercent!$D$58:$D$61</c:f>
              <c:numCache>
                <c:formatCode>0%</c:formatCode>
                <c:ptCount val="4"/>
                <c:pt idx="0">
                  <c:v>0.1925545571245186</c:v>
                </c:pt>
                <c:pt idx="1">
                  <c:v>0.12494651262302096</c:v>
                </c:pt>
                <c:pt idx="2">
                  <c:v>0.55370132648694903</c:v>
                </c:pt>
                <c:pt idx="3">
                  <c:v>0.1245186136071887</c:v>
                </c:pt>
              </c:numCache>
            </c:numRef>
          </c:val>
        </c:ser>
        <c:ser>
          <c:idx val="3"/>
          <c:order val="3"/>
          <c:tx>
            <c:strRef>
              <c:f>[3]spring_headcount_noPercent!$E$57</c:f>
              <c:strCache>
                <c:ptCount val="1"/>
                <c:pt idx="0">
                  <c:v>Spring 2014</c:v>
                </c:pt>
              </c:strCache>
            </c:strRef>
          </c:tx>
          <c:spPr>
            <a:solidFill>
              <a:schemeClr val="accent5">
                <a:tint val="77000"/>
              </a:schemeClr>
            </a:solidFill>
            <a:ln>
              <a:noFill/>
            </a:ln>
            <a:effectLst/>
          </c:spPr>
          <c:invertIfNegative val="0"/>
          <c:cat>
            <c:strRef>
              <c:f>[3]spring_headcount_noPercent!$A$58:$A$61</c:f>
              <c:strCache>
                <c:ptCount val="4"/>
                <c:pt idx="0">
                  <c:v>Chuukese</c:v>
                </c:pt>
                <c:pt idx="1">
                  <c:v>Kosraean</c:v>
                </c:pt>
                <c:pt idx="2">
                  <c:v>Pohnpeian</c:v>
                </c:pt>
                <c:pt idx="3">
                  <c:v>Yapese</c:v>
                </c:pt>
              </c:strCache>
            </c:strRef>
          </c:cat>
          <c:val>
            <c:numRef>
              <c:f>[3]spring_headcount_noPercent!$E$58:$E$61</c:f>
              <c:numCache>
                <c:formatCode>0%</c:formatCode>
                <c:ptCount val="4"/>
                <c:pt idx="0">
                  <c:v>0.16141356255969436</c:v>
                </c:pt>
                <c:pt idx="1">
                  <c:v>0.11031518624641834</c:v>
                </c:pt>
                <c:pt idx="2">
                  <c:v>0.58691499522445079</c:v>
                </c:pt>
                <c:pt idx="3">
                  <c:v>0.13610315186246419</c:v>
                </c:pt>
              </c:numCache>
            </c:numRef>
          </c:val>
        </c:ser>
        <c:ser>
          <c:idx val="4"/>
          <c:order val="4"/>
          <c:tx>
            <c:strRef>
              <c:f>[3]spring_headcount_noPercent!$F$57</c:f>
              <c:strCache>
                <c:ptCount val="1"/>
                <c:pt idx="0">
                  <c:v>Spring 2015</c:v>
                </c:pt>
              </c:strCache>
            </c:strRef>
          </c:tx>
          <c:spPr>
            <a:solidFill>
              <a:schemeClr val="accent5">
                <a:tint val="54000"/>
              </a:schemeClr>
            </a:solidFill>
            <a:ln>
              <a:noFill/>
            </a:ln>
            <a:effectLst/>
          </c:spPr>
          <c:invertIfNegative val="0"/>
          <c:cat>
            <c:strRef>
              <c:f>[3]spring_headcount_noPercent!$A$58:$A$61</c:f>
              <c:strCache>
                <c:ptCount val="4"/>
                <c:pt idx="0">
                  <c:v>Chuukese</c:v>
                </c:pt>
                <c:pt idx="1">
                  <c:v>Kosraean</c:v>
                </c:pt>
                <c:pt idx="2">
                  <c:v>Pohnpeian</c:v>
                </c:pt>
                <c:pt idx="3">
                  <c:v>Yapese</c:v>
                </c:pt>
              </c:strCache>
            </c:strRef>
          </c:cat>
          <c:val>
            <c:numRef>
              <c:f>[3]spring_headcount_noPercent!$F$58:$F$61</c:f>
              <c:numCache>
                <c:formatCode>0%</c:formatCode>
                <c:ptCount val="4"/>
                <c:pt idx="0">
                  <c:v>0.15054787994282992</c:v>
                </c:pt>
                <c:pt idx="1">
                  <c:v>0.12910909957122441</c:v>
                </c:pt>
                <c:pt idx="2">
                  <c:v>0.57789423535016671</c:v>
                </c:pt>
                <c:pt idx="3">
                  <c:v>0.13720819437827536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42005168"/>
        <c:axId val="942005712"/>
      </c:barChart>
      <c:catAx>
        <c:axId val="942005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42005712"/>
        <c:crosses val="autoZero"/>
        <c:auto val="1"/>
        <c:lblAlgn val="ctr"/>
        <c:lblOffset val="100"/>
        <c:noMultiLvlLbl val="0"/>
      </c:catAx>
      <c:valAx>
        <c:axId val="942005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Percent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4200516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Spring Semester Enrollment by Degree Type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grpahs_spring!$B$49</c:f>
              <c:strCache>
                <c:ptCount val="1"/>
                <c:pt idx="0">
                  <c:v>Spring 2011</c:v>
                </c:pt>
              </c:strCache>
            </c:strRef>
          </c:tx>
          <c:spPr>
            <a:solidFill>
              <a:schemeClr val="accent2">
                <a:tint val="54000"/>
              </a:schemeClr>
            </a:solidFill>
            <a:ln>
              <a:noFill/>
            </a:ln>
            <a:effectLst/>
          </c:spPr>
          <c:invertIfNegative val="0"/>
          <c:cat>
            <c:strRef>
              <c:f>grpahs_spring!$A$50:$A$55</c:f>
              <c:strCache>
                <c:ptCount val="6"/>
                <c:pt idx="0">
                  <c:v>Associate of Applied Science</c:v>
                </c:pt>
                <c:pt idx="1">
                  <c:v>Associate of Arts</c:v>
                </c:pt>
                <c:pt idx="2">
                  <c:v>Associate of Science</c:v>
                </c:pt>
                <c:pt idx="3">
                  <c:v>Bachelor of Arts</c:v>
                </c:pt>
                <c:pt idx="4">
                  <c:v>Certificate of Achievement</c:v>
                </c:pt>
                <c:pt idx="5">
                  <c:v>Third-Year Certificate of Achievement</c:v>
                </c:pt>
              </c:strCache>
            </c:strRef>
          </c:cat>
          <c:val>
            <c:numRef>
              <c:f>grpahs_spring!$B$50:$B$55</c:f>
              <c:numCache>
                <c:formatCode>General</c:formatCode>
                <c:ptCount val="6"/>
                <c:pt idx="0">
                  <c:v>121</c:v>
                </c:pt>
                <c:pt idx="1">
                  <c:v>884</c:v>
                </c:pt>
                <c:pt idx="2">
                  <c:v>616</c:v>
                </c:pt>
                <c:pt idx="3">
                  <c:v>38</c:v>
                </c:pt>
                <c:pt idx="4">
                  <c:v>624</c:v>
                </c:pt>
                <c:pt idx="5">
                  <c:v>106</c:v>
                </c:pt>
              </c:numCache>
            </c:numRef>
          </c:val>
        </c:ser>
        <c:ser>
          <c:idx val="1"/>
          <c:order val="1"/>
          <c:tx>
            <c:strRef>
              <c:f>grpahs_spring!$C$49</c:f>
              <c:strCache>
                <c:ptCount val="1"/>
                <c:pt idx="0">
                  <c:v>Spring 2012</c:v>
                </c:pt>
              </c:strCache>
            </c:strRef>
          </c:tx>
          <c:spPr>
            <a:solidFill>
              <a:schemeClr val="accent2">
                <a:tint val="77000"/>
              </a:schemeClr>
            </a:solidFill>
            <a:ln>
              <a:noFill/>
            </a:ln>
            <a:effectLst/>
          </c:spPr>
          <c:invertIfNegative val="0"/>
          <c:cat>
            <c:strRef>
              <c:f>grpahs_spring!$A$50:$A$55</c:f>
              <c:strCache>
                <c:ptCount val="6"/>
                <c:pt idx="0">
                  <c:v>Associate of Applied Science</c:v>
                </c:pt>
                <c:pt idx="1">
                  <c:v>Associate of Arts</c:v>
                </c:pt>
                <c:pt idx="2">
                  <c:v>Associate of Science</c:v>
                </c:pt>
                <c:pt idx="3">
                  <c:v>Bachelor of Arts</c:v>
                </c:pt>
                <c:pt idx="4">
                  <c:v>Certificate of Achievement</c:v>
                </c:pt>
                <c:pt idx="5">
                  <c:v>Third-Year Certificate of Achievement</c:v>
                </c:pt>
              </c:strCache>
            </c:strRef>
          </c:cat>
          <c:val>
            <c:numRef>
              <c:f>grpahs_spring!$C$50:$C$55</c:f>
              <c:numCache>
                <c:formatCode>General</c:formatCode>
                <c:ptCount val="6"/>
                <c:pt idx="0">
                  <c:v>167</c:v>
                </c:pt>
                <c:pt idx="1">
                  <c:v>985</c:v>
                </c:pt>
                <c:pt idx="2">
                  <c:v>659</c:v>
                </c:pt>
                <c:pt idx="3">
                  <c:v>36</c:v>
                </c:pt>
                <c:pt idx="4">
                  <c:v>622</c:v>
                </c:pt>
                <c:pt idx="5">
                  <c:v>71</c:v>
                </c:pt>
              </c:numCache>
            </c:numRef>
          </c:val>
        </c:ser>
        <c:ser>
          <c:idx val="2"/>
          <c:order val="2"/>
          <c:tx>
            <c:strRef>
              <c:f>grpahs_spring!$D$49</c:f>
              <c:strCache>
                <c:ptCount val="1"/>
                <c:pt idx="0">
                  <c:v>Spring 2013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grpahs_spring!$A$50:$A$55</c:f>
              <c:strCache>
                <c:ptCount val="6"/>
                <c:pt idx="0">
                  <c:v>Associate of Applied Science</c:v>
                </c:pt>
                <c:pt idx="1">
                  <c:v>Associate of Arts</c:v>
                </c:pt>
                <c:pt idx="2">
                  <c:v>Associate of Science</c:v>
                </c:pt>
                <c:pt idx="3">
                  <c:v>Bachelor of Arts</c:v>
                </c:pt>
                <c:pt idx="4">
                  <c:v>Certificate of Achievement</c:v>
                </c:pt>
                <c:pt idx="5">
                  <c:v>Third-Year Certificate of Achievement</c:v>
                </c:pt>
              </c:strCache>
            </c:strRef>
          </c:cat>
          <c:val>
            <c:numRef>
              <c:f>grpahs_spring!$D$50:$D$55</c:f>
              <c:numCache>
                <c:formatCode>General</c:formatCode>
                <c:ptCount val="6"/>
                <c:pt idx="0">
                  <c:v>139</c:v>
                </c:pt>
                <c:pt idx="1">
                  <c:v>880</c:v>
                </c:pt>
                <c:pt idx="2">
                  <c:v>578</c:v>
                </c:pt>
                <c:pt idx="3">
                  <c:v>35</c:v>
                </c:pt>
                <c:pt idx="4">
                  <c:v>641</c:v>
                </c:pt>
                <c:pt idx="5">
                  <c:v>61</c:v>
                </c:pt>
              </c:numCache>
            </c:numRef>
          </c:val>
        </c:ser>
        <c:ser>
          <c:idx val="3"/>
          <c:order val="3"/>
          <c:tx>
            <c:strRef>
              <c:f>grpahs_spring!$E$49</c:f>
              <c:strCache>
                <c:ptCount val="1"/>
                <c:pt idx="0">
                  <c:v>Spring 2014</c:v>
                </c:pt>
              </c:strCache>
            </c:strRef>
          </c:tx>
          <c:spPr>
            <a:solidFill>
              <a:schemeClr val="accent2">
                <a:shade val="76000"/>
              </a:schemeClr>
            </a:solidFill>
            <a:ln>
              <a:noFill/>
            </a:ln>
            <a:effectLst/>
          </c:spPr>
          <c:invertIfNegative val="0"/>
          <c:cat>
            <c:strRef>
              <c:f>grpahs_spring!$A$50:$A$55</c:f>
              <c:strCache>
                <c:ptCount val="6"/>
                <c:pt idx="0">
                  <c:v>Associate of Applied Science</c:v>
                </c:pt>
                <c:pt idx="1">
                  <c:v>Associate of Arts</c:v>
                </c:pt>
                <c:pt idx="2">
                  <c:v>Associate of Science</c:v>
                </c:pt>
                <c:pt idx="3">
                  <c:v>Bachelor of Arts</c:v>
                </c:pt>
                <c:pt idx="4">
                  <c:v>Certificate of Achievement</c:v>
                </c:pt>
                <c:pt idx="5">
                  <c:v>Third-Year Certificate of Achievement</c:v>
                </c:pt>
              </c:strCache>
            </c:strRef>
          </c:cat>
          <c:val>
            <c:numRef>
              <c:f>grpahs_spring!$E$50:$E$55</c:f>
              <c:numCache>
                <c:formatCode>General</c:formatCode>
                <c:ptCount val="6"/>
                <c:pt idx="0">
                  <c:v>127</c:v>
                </c:pt>
                <c:pt idx="1">
                  <c:v>773</c:v>
                </c:pt>
                <c:pt idx="2">
                  <c:v>539</c:v>
                </c:pt>
                <c:pt idx="3">
                  <c:v>22</c:v>
                </c:pt>
                <c:pt idx="4">
                  <c:v>551</c:v>
                </c:pt>
                <c:pt idx="5">
                  <c:v>75</c:v>
                </c:pt>
              </c:numCache>
            </c:numRef>
          </c:val>
        </c:ser>
        <c:ser>
          <c:idx val="4"/>
          <c:order val="4"/>
          <c:tx>
            <c:strRef>
              <c:f>grpahs_spring!$F$49</c:f>
              <c:strCache>
                <c:ptCount val="1"/>
                <c:pt idx="0">
                  <c:v>Spring 2015</c:v>
                </c:pt>
              </c:strCache>
            </c:strRef>
          </c:tx>
          <c:spPr>
            <a:solidFill>
              <a:schemeClr val="accent2">
                <a:shade val="53000"/>
              </a:schemeClr>
            </a:solidFill>
            <a:ln>
              <a:noFill/>
            </a:ln>
            <a:effectLst/>
          </c:spPr>
          <c:invertIfNegative val="0"/>
          <c:cat>
            <c:strRef>
              <c:f>grpahs_spring!$A$50:$A$55</c:f>
              <c:strCache>
                <c:ptCount val="6"/>
                <c:pt idx="0">
                  <c:v>Associate of Applied Science</c:v>
                </c:pt>
                <c:pt idx="1">
                  <c:v>Associate of Arts</c:v>
                </c:pt>
                <c:pt idx="2">
                  <c:v>Associate of Science</c:v>
                </c:pt>
                <c:pt idx="3">
                  <c:v>Bachelor of Arts</c:v>
                </c:pt>
                <c:pt idx="4">
                  <c:v>Certificate of Achievement</c:v>
                </c:pt>
                <c:pt idx="5">
                  <c:v>Third-Year Certificate of Achievement</c:v>
                </c:pt>
              </c:strCache>
            </c:strRef>
          </c:cat>
          <c:val>
            <c:numRef>
              <c:f>grpahs_spring!$F$50:$F$55</c:f>
              <c:numCache>
                <c:formatCode>General</c:formatCode>
                <c:ptCount val="6"/>
                <c:pt idx="0">
                  <c:v>106</c:v>
                </c:pt>
                <c:pt idx="1">
                  <c:v>704</c:v>
                </c:pt>
                <c:pt idx="2">
                  <c:v>538</c:v>
                </c:pt>
                <c:pt idx="3">
                  <c:v>17</c:v>
                </c:pt>
                <c:pt idx="4">
                  <c:v>620</c:v>
                </c:pt>
                <c:pt idx="5">
                  <c:v>109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15303984"/>
        <c:axId val="1115308336"/>
      </c:barChart>
      <c:catAx>
        <c:axId val="1115303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15308336"/>
        <c:crosses val="autoZero"/>
        <c:auto val="1"/>
        <c:lblAlgn val="ctr"/>
        <c:lblOffset val="100"/>
        <c:noMultiLvlLbl val="0"/>
      </c:catAx>
      <c:valAx>
        <c:axId val="11153083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Students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153039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Summer Semester Enrollmenbt by Degree Type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summer_enrollment!$B$31</c:f>
              <c:strCache>
                <c:ptCount val="1"/>
                <c:pt idx="0">
                  <c:v>Summer 2011</c:v>
                </c:pt>
              </c:strCache>
            </c:strRef>
          </c:tx>
          <c:spPr>
            <a:solidFill>
              <a:schemeClr val="accent6">
                <a:shade val="53000"/>
              </a:schemeClr>
            </a:solidFill>
            <a:ln>
              <a:noFill/>
            </a:ln>
            <a:effectLst/>
          </c:spPr>
          <c:invertIfNegative val="0"/>
          <c:cat>
            <c:strRef>
              <c:f>summer_enrollment!$A$32:$A$37</c:f>
              <c:strCache>
                <c:ptCount val="6"/>
                <c:pt idx="0">
                  <c:v>Associate of Applied Science</c:v>
                </c:pt>
                <c:pt idx="1">
                  <c:v>Associate of Arts</c:v>
                </c:pt>
                <c:pt idx="2">
                  <c:v>Associate of Science</c:v>
                </c:pt>
                <c:pt idx="3">
                  <c:v>Bachelor of Arts</c:v>
                </c:pt>
                <c:pt idx="4">
                  <c:v>Certificate of Achievement</c:v>
                </c:pt>
                <c:pt idx="5">
                  <c:v>Third-Year Certificate of Achievement</c:v>
                </c:pt>
              </c:strCache>
            </c:strRef>
          </c:cat>
          <c:val>
            <c:numRef>
              <c:f>summer_enrollment!$B$32:$B$37</c:f>
              <c:numCache>
                <c:formatCode>General</c:formatCode>
                <c:ptCount val="6"/>
                <c:pt idx="0">
                  <c:v>100</c:v>
                </c:pt>
                <c:pt idx="1">
                  <c:v>853</c:v>
                </c:pt>
                <c:pt idx="2">
                  <c:v>510</c:v>
                </c:pt>
                <c:pt idx="3">
                  <c:v>63</c:v>
                </c:pt>
                <c:pt idx="4">
                  <c:v>414</c:v>
                </c:pt>
                <c:pt idx="5">
                  <c:v>166</c:v>
                </c:pt>
              </c:numCache>
            </c:numRef>
          </c:val>
        </c:ser>
        <c:ser>
          <c:idx val="1"/>
          <c:order val="1"/>
          <c:tx>
            <c:strRef>
              <c:f>summer_enrollment!$C$31</c:f>
              <c:strCache>
                <c:ptCount val="1"/>
                <c:pt idx="0">
                  <c:v>Summer 2012</c:v>
                </c:pt>
              </c:strCache>
            </c:strRef>
          </c:tx>
          <c:spPr>
            <a:solidFill>
              <a:schemeClr val="accent6">
                <a:shade val="76000"/>
              </a:schemeClr>
            </a:solidFill>
            <a:ln>
              <a:noFill/>
            </a:ln>
            <a:effectLst/>
          </c:spPr>
          <c:invertIfNegative val="0"/>
          <c:cat>
            <c:strRef>
              <c:f>summer_enrollment!$A$32:$A$37</c:f>
              <c:strCache>
                <c:ptCount val="6"/>
                <c:pt idx="0">
                  <c:v>Associate of Applied Science</c:v>
                </c:pt>
                <c:pt idx="1">
                  <c:v>Associate of Arts</c:v>
                </c:pt>
                <c:pt idx="2">
                  <c:v>Associate of Science</c:v>
                </c:pt>
                <c:pt idx="3">
                  <c:v>Bachelor of Arts</c:v>
                </c:pt>
                <c:pt idx="4">
                  <c:v>Certificate of Achievement</c:v>
                </c:pt>
                <c:pt idx="5">
                  <c:v>Third-Year Certificate of Achievement</c:v>
                </c:pt>
              </c:strCache>
            </c:strRef>
          </c:cat>
          <c:val>
            <c:numRef>
              <c:f>summer_enrollment!$C$32:$C$37</c:f>
              <c:numCache>
                <c:formatCode>General</c:formatCode>
                <c:ptCount val="6"/>
                <c:pt idx="0">
                  <c:v>69</c:v>
                </c:pt>
                <c:pt idx="1">
                  <c:v>565</c:v>
                </c:pt>
                <c:pt idx="2">
                  <c:v>327</c:v>
                </c:pt>
                <c:pt idx="3">
                  <c:v>44</c:v>
                </c:pt>
                <c:pt idx="4">
                  <c:v>186</c:v>
                </c:pt>
                <c:pt idx="5">
                  <c:v>82</c:v>
                </c:pt>
              </c:numCache>
            </c:numRef>
          </c:val>
        </c:ser>
        <c:ser>
          <c:idx val="2"/>
          <c:order val="2"/>
          <c:tx>
            <c:strRef>
              <c:f>summer_enrollment!$D$31</c:f>
              <c:strCache>
                <c:ptCount val="1"/>
                <c:pt idx="0">
                  <c:v>Summer 2013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summer_enrollment!$A$32:$A$37</c:f>
              <c:strCache>
                <c:ptCount val="6"/>
                <c:pt idx="0">
                  <c:v>Associate of Applied Science</c:v>
                </c:pt>
                <c:pt idx="1">
                  <c:v>Associate of Arts</c:v>
                </c:pt>
                <c:pt idx="2">
                  <c:v>Associate of Science</c:v>
                </c:pt>
                <c:pt idx="3">
                  <c:v>Bachelor of Arts</c:v>
                </c:pt>
                <c:pt idx="4">
                  <c:v>Certificate of Achievement</c:v>
                </c:pt>
                <c:pt idx="5">
                  <c:v>Third-Year Certificate of Achievement</c:v>
                </c:pt>
              </c:strCache>
            </c:strRef>
          </c:cat>
          <c:val>
            <c:numRef>
              <c:f>summer_enrollment!$D$32:$D$37</c:f>
              <c:numCache>
                <c:formatCode>General</c:formatCode>
                <c:ptCount val="6"/>
                <c:pt idx="0">
                  <c:v>60</c:v>
                </c:pt>
                <c:pt idx="1">
                  <c:v>555</c:v>
                </c:pt>
                <c:pt idx="2">
                  <c:v>292</c:v>
                </c:pt>
                <c:pt idx="3">
                  <c:v>30</c:v>
                </c:pt>
                <c:pt idx="4">
                  <c:v>237</c:v>
                </c:pt>
                <c:pt idx="5">
                  <c:v>41</c:v>
                </c:pt>
              </c:numCache>
            </c:numRef>
          </c:val>
        </c:ser>
        <c:ser>
          <c:idx val="3"/>
          <c:order val="3"/>
          <c:tx>
            <c:strRef>
              <c:f>summer_enrollment!$E$31</c:f>
              <c:strCache>
                <c:ptCount val="1"/>
                <c:pt idx="0">
                  <c:v>Summer 2014</c:v>
                </c:pt>
              </c:strCache>
            </c:strRef>
          </c:tx>
          <c:spPr>
            <a:solidFill>
              <a:schemeClr val="accent6">
                <a:tint val="77000"/>
              </a:schemeClr>
            </a:solidFill>
            <a:ln>
              <a:noFill/>
            </a:ln>
            <a:effectLst/>
          </c:spPr>
          <c:invertIfNegative val="0"/>
          <c:cat>
            <c:strRef>
              <c:f>summer_enrollment!$A$32:$A$37</c:f>
              <c:strCache>
                <c:ptCount val="6"/>
                <c:pt idx="0">
                  <c:v>Associate of Applied Science</c:v>
                </c:pt>
                <c:pt idx="1">
                  <c:v>Associate of Arts</c:v>
                </c:pt>
                <c:pt idx="2">
                  <c:v>Associate of Science</c:v>
                </c:pt>
                <c:pt idx="3">
                  <c:v>Bachelor of Arts</c:v>
                </c:pt>
                <c:pt idx="4">
                  <c:v>Certificate of Achievement</c:v>
                </c:pt>
                <c:pt idx="5">
                  <c:v>Third-Year Certificate of Achievement</c:v>
                </c:pt>
              </c:strCache>
            </c:strRef>
          </c:cat>
          <c:val>
            <c:numRef>
              <c:f>summer_enrollment!$E$32:$E$37</c:f>
              <c:numCache>
                <c:formatCode>General</c:formatCode>
                <c:ptCount val="6"/>
                <c:pt idx="0">
                  <c:v>50</c:v>
                </c:pt>
                <c:pt idx="1">
                  <c:v>397</c:v>
                </c:pt>
                <c:pt idx="2">
                  <c:v>252</c:v>
                </c:pt>
                <c:pt idx="3">
                  <c:v>24</c:v>
                </c:pt>
                <c:pt idx="4">
                  <c:v>220</c:v>
                </c:pt>
                <c:pt idx="5">
                  <c:v>50</c:v>
                </c:pt>
              </c:numCache>
            </c:numRef>
          </c:val>
        </c:ser>
        <c:ser>
          <c:idx val="4"/>
          <c:order val="4"/>
          <c:tx>
            <c:strRef>
              <c:f>summer_enrollment!$F$31</c:f>
              <c:strCache>
                <c:ptCount val="1"/>
                <c:pt idx="0">
                  <c:v>Summer 2015</c:v>
                </c:pt>
              </c:strCache>
            </c:strRef>
          </c:tx>
          <c:spPr>
            <a:solidFill>
              <a:schemeClr val="accent6">
                <a:tint val="54000"/>
              </a:schemeClr>
            </a:solidFill>
            <a:ln>
              <a:noFill/>
            </a:ln>
            <a:effectLst/>
          </c:spPr>
          <c:invertIfNegative val="0"/>
          <c:cat>
            <c:strRef>
              <c:f>summer_enrollment!$A$32:$A$37</c:f>
              <c:strCache>
                <c:ptCount val="6"/>
                <c:pt idx="0">
                  <c:v>Associate of Applied Science</c:v>
                </c:pt>
                <c:pt idx="1">
                  <c:v>Associate of Arts</c:v>
                </c:pt>
                <c:pt idx="2">
                  <c:v>Associate of Science</c:v>
                </c:pt>
                <c:pt idx="3">
                  <c:v>Bachelor of Arts</c:v>
                </c:pt>
                <c:pt idx="4">
                  <c:v>Certificate of Achievement</c:v>
                </c:pt>
                <c:pt idx="5">
                  <c:v>Third-Year Certificate of Achievement</c:v>
                </c:pt>
              </c:strCache>
            </c:strRef>
          </c:cat>
          <c:val>
            <c:numRef>
              <c:f>summer_enrollment!$F$32:$F$37</c:f>
              <c:numCache>
                <c:formatCode>General</c:formatCode>
                <c:ptCount val="6"/>
                <c:pt idx="0">
                  <c:v>35</c:v>
                </c:pt>
                <c:pt idx="1">
                  <c:v>388</c:v>
                </c:pt>
                <c:pt idx="2">
                  <c:v>294</c:v>
                </c:pt>
                <c:pt idx="3">
                  <c:v>13</c:v>
                </c:pt>
                <c:pt idx="4">
                  <c:v>281</c:v>
                </c:pt>
                <c:pt idx="5">
                  <c:v>68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10514368"/>
        <c:axId val="1110516000"/>
      </c:barChart>
      <c:catAx>
        <c:axId val="1110514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10516000"/>
        <c:crosses val="autoZero"/>
        <c:auto val="1"/>
        <c:lblAlgn val="ctr"/>
        <c:lblOffset val="100"/>
        <c:noMultiLvlLbl val="0"/>
      </c:catAx>
      <c:valAx>
        <c:axId val="1110516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Students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10514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Summer Semester Enrollment </a:t>
            </a:r>
            <a:r>
              <a:rPr lang="en-US" sz="1200" b="1" baseline="0"/>
              <a:t>Summary</a:t>
            </a:r>
            <a:endParaRPr lang="en-US" sz="120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dk1">
                <a:tint val="885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[4]enrollment!$B$2:$F$2</c:f>
              <c:strCache>
                <c:ptCount val="5"/>
                <c:pt idx="0">
                  <c:v>Summer 2011</c:v>
                </c:pt>
                <c:pt idx="1">
                  <c:v>Summer 2012</c:v>
                </c:pt>
                <c:pt idx="2">
                  <c:v>Summer 2013</c:v>
                </c:pt>
                <c:pt idx="3">
                  <c:v>Summer 2014</c:v>
                </c:pt>
                <c:pt idx="4">
                  <c:v>Summer 2015</c:v>
                </c:pt>
              </c:strCache>
            </c:strRef>
          </c:cat>
          <c:val>
            <c:numRef>
              <c:f>[4]enrollment!$B$3:$F$3</c:f>
              <c:numCache>
                <c:formatCode>General</c:formatCode>
                <c:ptCount val="5"/>
                <c:pt idx="0">
                  <c:v>2109</c:v>
                </c:pt>
                <c:pt idx="1">
                  <c:v>1276</c:v>
                </c:pt>
                <c:pt idx="2">
                  <c:v>1220</c:v>
                </c:pt>
                <c:pt idx="3">
                  <c:v>998</c:v>
                </c:pt>
                <c:pt idx="4">
                  <c:v>1081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044614944"/>
        <c:axId val="1044602976"/>
      </c:barChart>
      <c:catAx>
        <c:axId val="1044614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44602976"/>
        <c:crosses val="autoZero"/>
        <c:auto val="1"/>
        <c:lblAlgn val="ctr"/>
        <c:lblOffset val="100"/>
        <c:noMultiLvlLbl val="0"/>
      </c:catAx>
      <c:valAx>
        <c:axId val="10446029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Students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446149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Summer Semester Enrollment by Campus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[4]enrollment!$B$8</c:f>
              <c:strCache>
                <c:ptCount val="1"/>
                <c:pt idx="0">
                  <c:v>Summer 2011</c:v>
                </c:pt>
              </c:strCache>
            </c:strRef>
          </c:tx>
          <c:spPr>
            <a:solidFill>
              <a:schemeClr val="accent6">
                <a:shade val="53000"/>
              </a:schemeClr>
            </a:solidFill>
            <a:ln>
              <a:noFill/>
            </a:ln>
            <a:effectLst/>
          </c:spPr>
          <c:invertIfNegative val="0"/>
          <c:cat>
            <c:strRef>
              <c:f>[4]enrollment!$A$9:$A$13</c:f>
              <c:strCache>
                <c:ptCount val="5"/>
                <c:pt idx="0">
                  <c:v>Chuuk</c:v>
                </c:pt>
                <c:pt idx="1">
                  <c:v>Kosrae</c:v>
                </c:pt>
                <c:pt idx="2">
                  <c:v>National</c:v>
                </c:pt>
                <c:pt idx="3">
                  <c:v>Pohnpei</c:v>
                </c:pt>
                <c:pt idx="4">
                  <c:v>Yap</c:v>
                </c:pt>
              </c:strCache>
            </c:strRef>
          </c:cat>
          <c:val>
            <c:numRef>
              <c:f>[4]enrollment!$B$9:$B$13</c:f>
              <c:numCache>
                <c:formatCode>General</c:formatCode>
                <c:ptCount val="5"/>
                <c:pt idx="0">
                  <c:v>333</c:v>
                </c:pt>
                <c:pt idx="1">
                  <c:v>235</c:v>
                </c:pt>
                <c:pt idx="2">
                  <c:v>906</c:v>
                </c:pt>
                <c:pt idx="3">
                  <c:v>429</c:v>
                </c:pt>
                <c:pt idx="4">
                  <c:v>206</c:v>
                </c:pt>
              </c:numCache>
            </c:numRef>
          </c:val>
        </c:ser>
        <c:ser>
          <c:idx val="1"/>
          <c:order val="1"/>
          <c:tx>
            <c:strRef>
              <c:f>[4]enrollment!$C$8</c:f>
              <c:strCache>
                <c:ptCount val="1"/>
                <c:pt idx="0">
                  <c:v>Summer 2012</c:v>
                </c:pt>
              </c:strCache>
            </c:strRef>
          </c:tx>
          <c:spPr>
            <a:solidFill>
              <a:schemeClr val="accent6">
                <a:shade val="76000"/>
              </a:schemeClr>
            </a:solidFill>
            <a:ln>
              <a:noFill/>
            </a:ln>
            <a:effectLst/>
          </c:spPr>
          <c:invertIfNegative val="0"/>
          <c:cat>
            <c:strRef>
              <c:f>[4]enrollment!$A$9:$A$13</c:f>
              <c:strCache>
                <c:ptCount val="5"/>
                <c:pt idx="0">
                  <c:v>Chuuk</c:v>
                </c:pt>
                <c:pt idx="1">
                  <c:v>Kosrae</c:v>
                </c:pt>
                <c:pt idx="2">
                  <c:v>National</c:v>
                </c:pt>
                <c:pt idx="3">
                  <c:v>Pohnpei</c:v>
                </c:pt>
                <c:pt idx="4">
                  <c:v>Yap</c:v>
                </c:pt>
              </c:strCache>
            </c:strRef>
          </c:cat>
          <c:val>
            <c:numRef>
              <c:f>[4]enrollment!$C$9:$C$13</c:f>
              <c:numCache>
                <c:formatCode>General</c:formatCode>
                <c:ptCount val="5"/>
                <c:pt idx="0">
                  <c:v>199</c:v>
                </c:pt>
                <c:pt idx="1">
                  <c:v>144</c:v>
                </c:pt>
                <c:pt idx="2">
                  <c:v>559</c:v>
                </c:pt>
                <c:pt idx="3">
                  <c:v>265</c:v>
                </c:pt>
                <c:pt idx="4">
                  <c:v>108</c:v>
                </c:pt>
              </c:numCache>
            </c:numRef>
          </c:val>
        </c:ser>
        <c:ser>
          <c:idx val="2"/>
          <c:order val="2"/>
          <c:tx>
            <c:strRef>
              <c:f>[4]enrollment!$D$8</c:f>
              <c:strCache>
                <c:ptCount val="1"/>
                <c:pt idx="0">
                  <c:v>Summer 2013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[4]enrollment!$A$9:$A$13</c:f>
              <c:strCache>
                <c:ptCount val="5"/>
                <c:pt idx="0">
                  <c:v>Chuuk</c:v>
                </c:pt>
                <c:pt idx="1">
                  <c:v>Kosrae</c:v>
                </c:pt>
                <c:pt idx="2">
                  <c:v>National</c:v>
                </c:pt>
                <c:pt idx="3">
                  <c:v>Pohnpei</c:v>
                </c:pt>
                <c:pt idx="4">
                  <c:v>Yap</c:v>
                </c:pt>
              </c:strCache>
            </c:strRef>
          </c:cat>
          <c:val>
            <c:numRef>
              <c:f>[4]enrollment!$D$9:$D$13</c:f>
              <c:numCache>
                <c:formatCode>General</c:formatCode>
                <c:ptCount val="5"/>
                <c:pt idx="0">
                  <c:v>204</c:v>
                </c:pt>
                <c:pt idx="1">
                  <c:v>150</c:v>
                </c:pt>
                <c:pt idx="2">
                  <c:v>549</c:v>
                </c:pt>
                <c:pt idx="3">
                  <c:v>206</c:v>
                </c:pt>
                <c:pt idx="4">
                  <c:v>111</c:v>
                </c:pt>
              </c:numCache>
            </c:numRef>
          </c:val>
        </c:ser>
        <c:ser>
          <c:idx val="3"/>
          <c:order val="3"/>
          <c:tx>
            <c:strRef>
              <c:f>[4]enrollment!$E$8</c:f>
              <c:strCache>
                <c:ptCount val="1"/>
                <c:pt idx="0">
                  <c:v>Summer 2014</c:v>
                </c:pt>
              </c:strCache>
            </c:strRef>
          </c:tx>
          <c:spPr>
            <a:solidFill>
              <a:schemeClr val="accent6">
                <a:tint val="77000"/>
              </a:schemeClr>
            </a:solidFill>
            <a:ln>
              <a:noFill/>
            </a:ln>
            <a:effectLst/>
          </c:spPr>
          <c:invertIfNegative val="0"/>
          <c:cat>
            <c:strRef>
              <c:f>[4]enrollment!$A$9:$A$13</c:f>
              <c:strCache>
                <c:ptCount val="5"/>
                <c:pt idx="0">
                  <c:v>Chuuk</c:v>
                </c:pt>
                <c:pt idx="1">
                  <c:v>Kosrae</c:v>
                </c:pt>
                <c:pt idx="2">
                  <c:v>National</c:v>
                </c:pt>
                <c:pt idx="3">
                  <c:v>Pohnpei</c:v>
                </c:pt>
                <c:pt idx="4">
                  <c:v>Yap</c:v>
                </c:pt>
              </c:strCache>
            </c:strRef>
          </c:cat>
          <c:val>
            <c:numRef>
              <c:f>[4]enrollment!$E$9:$E$13</c:f>
              <c:numCache>
                <c:formatCode>General</c:formatCode>
                <c:ptCount val="5"/>
                <c:pt idx="0">
                  <c:v>136</c:v>
                </c:pt>
                <c:pt idx="1">
                  <c:v>111</c:v>
                </c:pt>
                <c:pt idx="2">
                  <c:v>437</c:v>
                </c:pt>
                <c:pt idx="3">
                  <c:v>219</c:v>
                </c:pt>
                <c:pt idx="4">
                  <c:v>95</c:v>
                </c:pt>
              </c:numCache>
            </c:numRef>
          </c:val>
        </c:ser>
        <c:ser>
          <c:idx val="4"/>
          <c:order val="4"/>
          <c:tx>
            <c:strRef>
              <c:f>[4]enrollment!$F$8</c:f>
              <c:strCache>
                <c:ptCount val="1"/>
                <c:pt idx="0">
                  <c:v>Summer 2015</c:v>
                </c:pt>
              </c:strCache>
            </c:strRef>
          </c:tx>
          <c:spPr>
            <a:solidFill>
              <a:schemeClr val="accent6">
                <a:tint val="54000"/>
              </a:schemeClr>
            </a:solidFill>
            <a:ln>
              <a:noFill/>
            </a:ln>
            <a:effectLst/>
          </c:spPr>
          <c:invertIfNegative val="0"/>
          <c:cat>
            <c:strRef>
              <c:f>[4]enrollment!$A$9:$A$13</c:f>
              <c:strCache>
                <c:ptCount val="5"/>
                <c:pt idx="0">
                  <c:v>Chuuk</c:v>
                </c:pt>
                <c:pt idx="1">
                  <c:v>Kosrae</c:v>
                </c:pt>
                <c:pt idx="2">
                  <c:v>National</c:v>
                </c:pt>
                <c:pt idx="3">
                  <c:v>Pohnpei</c:v>
                </c:pt>
                <c:pt idx="4">
                  <c:v>Yap</c:v>
                </c:pt>
              </c:strCache>
            </c:strRef>
          </c:cat>
          <c:val>
            <c:numRef>
              <c:f>[4]enrollment!$F$9:$F$13</c:f>
              <c:numCache>
                <c:formatCode>General</c:formatCode>
                <c:ptCount val="5"/>
                <c:pt idx="0">
                  <c:v>131</c:v>
                </c:pt>
                <c:pt idx="1">
                  <c:v>167</c:v>
                </c:pt>
                <c:pt idx="2">
                  <c:v>388</c:v>
                </c:pt>
                <c:pt idx="3">
                  <c:v>319</c:v>
                </c:pt>
                <c:pt idx="4">
                  <c:v>76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4607872"/>
        <c:axId val="1044612768"/>
      </c:barChart>
      <c:catAx>
        <c:axId val="1044607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44612768"/>
        <c:crosses val="autoZero"/>
        <c:auto val="1"/>
        <c:lblAlgn val="ctr"/>
        <c:lblOffset val="100"/>
        <c:noMultiLvlLbl val="0"/>
      </c:catAx>
      <c:valAx>
        <c:axId val="1044612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Students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4460787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none" spc="0" normalizeH="0" baseline="0">
                <a:solidFill>
                  <a:schemeClr val="dk1">
                    <a:lumMod val="50000"/>
                    <a:lumOff val="50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n-US"/>
              <a:t>Fall Semester Enrollment by Campus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none" spc="0" normalizeH="0" baseline="0">
              <a:solidFill>
                <a:schemeClr val="dk1">
                  <a:lumMod val="50000"/>
                  <a:lumOff val="50000"/>
                </a:schemeClr>
              </a:solidFill>
              <a:latin typeface="+mj-lt"/>
              <a:ea typeface="+mj-ea"/>
              <a:cs typeface="+mj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[2]Headcount!$B$8</c:f>
              <c:strCache>
                <c:ptCount val="1"/>
                <c:pt idx="0">
                  <c:v>Fall 2010</c:v>
                </c:pt>
              </c:strCache>
            </c:strRef>
          </c:tx>
          <c:spPr>
            <a:solidFill>
              <a:schemeClr val="accent5">
                <a:shade val="53000"/>
              </a:schemeClr>
            </a:solidFill>
            <a:ln>
              <a:noFill/>
            </a:ln>
            <a:effectLst/>
          </c:spPr>
          <c:invertIfNegative val="0"/>
          <c:cat>
            <c:strRef>
              <c:f>[2]Headcount!$A$9:$A$13</c:f>
              <c:strCache>
                <c:ptCount val="5"/>
                <c:pt idx="0">
                  <c:v>Chuuk</c:v>
                </c:pt>
                <c:pt idx="1">
                  <c:v>Kosrae</c:v>
                </c:pt>
                <c:pt idx="2">
                  <c:v>National</c:v>
                </c:pt>
                <c:pt idx="3">
                  <c:v>Pohnpei</c:v>
                </c:pt>
                <c:pt idx="4">
                  <c:v>Yap</c:v>
                </c:pt>
              </c:strCache>
            </c:strRef>
          </c:cat>
          <c:val>
            <c:numRef>
              <c:f>[2]Headcount!$B$9:$B$13</c:f>
              <c:numCache>
                <c:formatCode>General</c:formatCode>
                <c:ptCount val="5"/>
                <c:pt idx="0">
                  <c:v>479</c:v>
                </c:pt>
                <c:pt idx="1">
                  <c:v>218</c:v>
                </c:pt>
                <c:pt idx="2">
                  <c:v>1056</c:v>
                </c:pt>
                <c:pt idx="3">
                  <c:v>740</c:v>
                </c:pt>
                <c:pt idx="4">
                  <c:v>208</c:v>
                </c:pt>
              </c:numCache>
            </c:numRef>
          </c:val>
        </c:ser>
        <c:ser>
          <c:idx val="1"/>
          <c:order val="1"/>
          <c:tx>
            <c:strRef>
              <c:f>[2]Headcount!$C$8</c:f>
              <c:strCache>
                <c:ptCount val="1"/>
                <c:pt idx="0">
                  <c:v>Fall 2011</c:v>
                </c:pt>
              </c:strCache>
            </c:strRef>
          </c:tx>
          <c:spPr>
            <a:solidFill>
              <a:schemeClr val="accent5">
                <a:shade val="76000"/>
              </a:schemeClr>
            </a:solidFill>
            <a:ln>
              <a:noFill/>
            </a:ln>
            <a:effectLst/>
          </c:spPr>
          <c:invertIfNegative val="0"/>
          <c:cat>
            <c:strRef>
              <c:f>[2]Headcount!$A$9:$A$13</c:f>
              <c:strCache>
                <c:ptCount val="5"/>
                <c:pt idx="0">
                  <c:v>Chuuk</c:v>
                </c:pt>
                <c:pt idx="1">
                  <c:v>Kosrae</c:v>
                </c:pt>
                <c:pt idx="2">
                  <c:v>National</c:v>
                </c:pt>
                <c:pt idx="3">
                  <c:v>Pohnpei</c:v>
                </c:pt>
                <c:pt idx="4">
                  <c:v>Yap</c:v>
                </c:pt>
              </c:strCache>
            </c:strRef>
          </c:cat>
          <c:val>
            <c:numRef>
              <c:f>[2]Headcount!$C$9:$C$13</c:f>
              <c:numCache>
                <c:formatCode>General</c:formatCode>
                <c:ptCount val="5"/>
                <c:pt idx="0">
                  <c:v>493</c:v>
                </c:pt>
                <c:pt idx="1">
                  <c:v>257</c:v>
                </c:pt>
                <c:pt idx="2">
                  <c:v>1092</c:v>
                </c:pt>
                <c:pt idx="3">
                  <c:v>843</c:v>
                </c:pt>
                <c:pt idx="4">
                  <c:v>228</c:v>
                </c:pt>
              </c:numCache>
            </c:numRef>
          </c:val>
        </c:ser>
        <c:ser>
          <c:idx val="2"/>
          <c:order val="2"/>
          <c:tx>
            <c:strRef>
              <c:f>[2]Headcount!$D$8</c:f>
              <c:strCache>
                <c:ptCount val="1"/>
                <c:pt idx="0">
                  <c:v>Fall 2012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[2]Headcount!$A$9:$A$13</c:f>
              <c:strCache>
                <c:ptCount val="5"/>
                <c:pt idx="0">
                  <c:v>Chuuk</c:v>
                </c:pt>
                <c:pt idx="1">
                  <c:v>Kosrae</c:v>
                </c:pt>
                <c:pt idx="2">
                  <c:v>National</c:v>
                </c:pt>
                <c:pt idx="3">
                  <c:v>Pohnpei</c:v>
                </c:pt>
                <c:pt idx="4">
                  <c:v>Yap</c:v>
                </c:pt>
              </c:strCache>
            </c:strRef>
          </c:cat>
          <c:val>
            <c:numRef>
              <c:f>[2]Headcount!$D$9:$D$13</c:f>
              <c:numCache>
                <c:formatCode>General</c:formatCode>
                <c:ptCount val="5"/>
                <c:pt idx="0">
                  <c:v>409</c:v>
                </c:pt>
                <c:pt idx="1">
                  <c:v>267</c:v>
                </c:pt>
                <c:pt idx="2">
                  <c:v>1072</c:v>
                </c:pt>
                <c:pt idx="3">
                  <c:v>771</c:v>
                </c:pt>
                <c:pt idx="4">
                  <c:v>225</c:v>
                </c:pt>
              </c:numCache>
            </c:numRef>
          </c:val>
        </c:ser>
        <c:ser>
          <c:idx val="3"/>
          <c:order val="3"/>
          <c:tx>
            <c:strRef>
              <c:f>[2]Headcount!$E$8</c:f>
              <c:strCache>
                <c:ptCount val="1"/>
                <c:pt idx="0">
                  <c:v>Fall 2013</c:v>
                </c:pt>
              </c:strCache>
            </c:strRef>
          </c:tx>
          <c:spPr>
            <a:solidFill>
              <a:schemeClr val="accent5">
                <a:tint val="77000"/>
              </a:schemeClr>
            </a:solidFill>
            <a:ln>
              <a:noFill/>
            </a:ln>
            <a:effectLst/>
          </c:spPr>
          <c:invertIfNegative val="0"/>
          <c:cat>
            <c:strRef>
              <c:f>[2]Headcount!$A$9:$A$13</c:f>
              <c:strCache>
                <c:ptCount val="5"/>
                <c:pt idx="0">
                  <c:v>Chuuk</c:v>
                </c:pt>
                <c:pt idx="1">
                  <c:v>Kosrae</c:v>
                </c:pt>
                <c:pt idx="2">
                  <c:v>National</c:v>
                </c:pt>
                <c:pt idx="3">
                  <c:v>Pohnpei</c:v>
                </c:pt>
                <c:pt idx="4">
                  <c:v>Yap</c:v>
                </c:pt>
              </c:strCache>
            </c:strRef>
          </c:cat>
          <c:val>
            <c:numRef>
              <c:f>[2]Headcount!$E$9:$E$13</c:f>
              <c:numCache>
                <c:formatCode>General</c:formatCode>
                <c:ptCount val="5"/>
                <c:pt idx="0">
                  <c:v>319</c:v>
                </c:pt>
                <c:pt idx="1">
                  <c:v>243</c:v>
                </c:pt>
                <c:pt idx="2">
                  <c:v>1018</c:v>
                </c:pt>
                <c:pt idx="3">
                  <c:v>669</c:v>
                </c:pt>
                <c:pt idx="4">
                  <c:v>195</c:v>
                </c:pt>
              </c:numCache>
            </c:numRef>
          </c:val>
        </c:ser>
        <c:ser>
          <c:idx val="4"/>
          <c:order val="4"/>
          <c:tx>
            <c:strRef>
              <c:f>[2]Headcount!$F$8</c:f>
              <c:strCache>
                <c:ptCount val="1"/>
                <c:pt idx="0">
                  <c:v>Fall 2014</c:v>
                </c:pt>
              </c:strCache>
            </c:strRef>
          </c:tx>
          <c:spPr>
            <a:solidFill>
              <a:schemeClr val="accent5">
                <a:tint val="54000"/>
              </a:schemeClr>
            </a:solidFill>
            <a:ln>
              <a:noFill/>
            </a:ln>
            <a:effectLst/>
          </c:spPr>
          <c:invertIfNegative val="0"/>
          <c:cat>
            <c:strRef>
              <c:f>[2]Headcount!$A$9:$A$13</c:f>
              <c:strCache>
                <c:ptCount val="5"/>
                <c:pt idx="0">
                  <c:v>Chuuk</c:v>
                </c:pt>
                <c:pt idx="1">
                  <c:v>Kosrae</c:v>
                </c:pt>
                <c:pt idx="2">
                  <c:v>National</c:v>
                </c:pt>
                <c:pt idx="3">
                  <c:v>Pohnpei</c:v>
                </c:pt>
                <c:pt idx="4">
                  <c:v>Yap</c:v>
                </c:pt>
              </c:strCache>
            </c:strRef>
          </c:cat>
          <c:val>
            <c:numRef>
              <c:f>[2]Headcount!$F$9:$F$13</c:f>
              <c:numCache>
                <c:formatCode>General</c:formatCode>
                <c:ptCount val="5"/>
                <c:pt idx="0">
                  <c:v>262</c:v>
                </c:pt>
                <c:pt idx="1">
                  <c:v>223</c:v>
                </c:pt>
                <c:pt idx="2">
                  <c:v>968</c:v>
                </c:pt>
                <c:pt idx="3">
                  <c:v>703</c:v>
                </c:pt>
                <c:pt idx="4">
                  <c:v>188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7"/>
        <c:overlap val="-43"/>
        <c:axId val="857279856"/>
        <c:axId val="857280400"/>
      </c:barChart>
      <c:catAx>
        <c:axId val="8572798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57280400"/>
        <c:crosses val="autoZero"/>
        <c:auto val="1"/>
        <c:lblAlgn val="ctr"/>
        <c:lblOffset val="100"/>
        <c:noMultiLvlLbl val="0"/>
      </c:catAx>
      <c:valAx>
        <c:axId val="8572804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Students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5727985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8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Summer Semester Enrollment by Gend</a:t>
            </a:r>
            <a:r>
              <a:rPr lang="en-US"/>
              <a:t>er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[4]enrollment!$A$15</c:f>
              <c:strCache>
                <c:ptCount val="1"/>
                <c:pt idx="0">
                  <c:v>Female</c:v>
                </c:pt>
              </c:strCache>
            </c:strRef>
          </c:tx>
          <c:spPr>
            <a:solidFill>
              <a:schemeClr val="dk1">
                <a:tint val="885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[4]enrollment!$B$14:$F$14</c:f>
              <c:strCache>
                <c:ptCount val="5"/>
                <c:pt idx="0">
                  <c:v>Summer 2011</c:v>
                </c:pt>
                <c:pt idx="1">
                  <c:v>Summer 2012</c:v>
                </c:pt>
                <c:pt idx="2">
                  <c:v>Summer 2013</c:v>
                </c:pt>
                <c:pt idx="3">
                  <c:v>Summer 2014</c:v>
                </c:pt>
                <c:pt idx="4">
                  <c:v>Summer 2015</c:v>
                </c:pt>
              </c:strCache>
            </c:strRef>
          </c:cat>
          <c:val>
            <c:numRef>
              <c:f>[4]enrollment!$B$15:$F$15</c:f>
              <c:numCache>
                <c:formatCode>General</c:formatCode>
                <c:ptCount val="5"/>
                <c:pt idx="0">
                  <c:v>1177</c:v>
                </c:pt>
                <c:pt idx="1">
                  <c:v>714</c:v>
                </c:pt>
                <c:pt idx="2">
                  <c:v>665</c:v>
                </c:pt>
                <c:pt idx="3">
                  <c:v>569</c:v>
                </c:pt>
                <c:pt idx="4">
                  <c:v>636</c:v>
                </c:pt>
              </c:numCache>
            </c:numRef>
          </c:val>
        </c:ser>
        <c:ser>
          <c:idx val="1"/>
          <c:order val="1"/>
          <c:tx>
            <c:strRef>
              <c:f>[4]enrollment!$A$16</c:f>
              <c:strCache>
                <c:ptCount val="1"/>
                <c:pt idx="0">
                  <c:v>Male</c:v>
                </c:pt>
              </c:strCache>
            </c:strRef>
          </c:tx>
          <c:spPr>
            <a:solidFill>
              <a:schemeClr val="dk1">
                <a:tint val="5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[4]enrollment!$B$14:$F$14</c:f>
              <c:strCache>
                <c:ptCount val="5"/>
                <c:pt idx="0">
                  <c:v>Summer 2011</c:v>
                </c:pt>
                <c:pt idx="1">
                  <c:v>Summer 2012</c:v>
                </c:pt>
                <c:pt idx="2">
                  <c:v>Summer 2013</c:v>
                </c:pt>
                <c:pt idx="3">
                  <c:v>Summer 2014</c:v>
                </c:pt>
                <c:pt idx="4">
                  <c:v>Summer 2015</c:v>
                </c:pt>
              </c:strCache>
            </c:strRef>
          </c:cat>
          <c:val>
            <c:numRef>
              <c:f>[4]enrollment!$B$16:$F$16</c:f>
              <c:numCache>
                <c:formatCode>General</c:formatCode>
                <c:ptCount val="5"/>
                <c:pt idx="0">
                  <c:v>932</c:v>
                </c:pt>
                <c:pt idx="1">
                  <c:v>561</c:v>
                </c:pt>
                <c:pt idx="2">
                  <c:v>555</c:v>
                </c:pt>
                <c:pt idx="3">
                  <c:v>429</c:v>
                </c:pt>
                <c:pt idx="4">
                  <c:v>445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40464352"/>
        <c:axId val="940473600"/>
      </c:barChart>
      <c:catAx>
        <c:axId val="940464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40473600"/>
        <c:crosses val="autoZero"/>
        <c:auto val="1"/>
        <c:lblAlgn val="ctr"/>
        <c:lblOffset val="100"/>
        <c:noMultiLvlLbl val="0"/>
      </c:catAx>
      <c:valAx>
        <c:axId val="940473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Students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40464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Summer Semester</a:t>
            </a:r>
            <a:r>
              <a:rPr lang="en-US" sz="1200" b="1" baseline="0"/>
              <a:t> Enrollment by State of Origin</a:t>
            </a:r>
            <a:endParaRPr lang="en-US" sz="120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[4]enrollment!$B$20</c:f>
              <c:strCache>
                <c:ptCount val="1"/>
                <c:pt idx="0">
                  <c:v>Summer 2011</c:v>
                </c:pt>
              </c:strCache>
            </c:strRef>
          </c:tx>
          <c:spPr>
            <a:solidFill>
              <a:schemeClr val="accent6">
                <a:shade val="53000"/>
              </a:schemeClr>
            </a:solidFill>
            <a:ln>
              <a:noFill/>
            </a:ln>
            <a:effectLst/>
          </c:spPr>
          <c:invertIfNegative val="0"/>
          <c:cat>
            <c:strRef>
              <c:f>[4]enrollment!$A$21:$A$25</c:f>
              <c:strCache>
                <c:ptCount val="5"/>
                <c:pt idx="0">
                  <c:v>Chuukese</c:v>
                </c:pt>
                <c:pt idx="1">
                  <c:v>Kosraean</c:v>
                </c:pt>
                <c:pt idx="2">
                  <c:v>Other</c:v>
                </c:pt>
                <c:pt idx="3">
                  <c:v>Pohnpeian</c:v>
                </c:pt>
                <c:pt idx="4">
                  <c:v>Yapese</c:v>
                </c:pt>
              </c:strCache>
            </c:strRef>
          </c:cat>
          <c:val>
            <c:numRef>
              <c:f>[4]enrollment!$B$21:$B$25</c:f>
              <c:numCache>
                <c:formatCode>General</c:formatCode>
                <c:ptCount val="5"/>
                <c:pt idx="0">
                  <c:v>396</c:v>
                </c:pt>
                <c:pt idx="1">
                  <c:v>268</c:v>
                </c:pt>
                <c:pt idx="2">
                  <c:v>9</c:v>
                </c:pt>
                <c:pt idx="3">
                  <c:v>1164</c:v>
                </c:pt>
                <c:pt idx="4">
                  <c:v>272</c:v>
                </c:pt>
              </c:numCache>
            </c:numRef>
          </c:val>
        </c:ser>
        <c:ser>
          <c:idx val="1"/>
          <c:order val="1"/>
          <c:tx>
            <c:strRef>
              <c:f>[4]enrollment!$C$20</c:f>
              <c:strCache>
                <c:ptCount val="1"/>
                <c:pt idx="0">
                  <c:v>Summer 2012</c:v>
                </c:pt>
              </c:strCache>
            </c:strRef>
          </c:tx>
          <c:spPr>
            <a:solidFill>
              <a:schemeClr val="accent6">
                <a:shade val="76000"/>
              </a:schemeClr>
            </a:solidFill>
            <a:ln>
              <a:noFill/>
            </a:ln>
            <a:effectLst/>
          </c:spPr>
          <c:invertIfNegative val="0"/>
          <c:cat>
            <c:strRef>
              <c:f>[4]enrollment!$A$21:$A$25</c:f>
              <c:strCache>
                <c:ptCount val="5"/>
                <c:pt idx="0">
                  <c:v>Chuukese</c:v>
                </c:pt>
                <c:pt idx="1">
                  <c:v>Kosraean</c:v>
                </c:pt>
                <c:pt idx="2">
                  <c:v>Other</c:v>
                </c:pt>
                <c:pt idx="3">
                  <c:v>Pohnpeian</c:v>
                </c:pt>
                <c:pt idx="4">
                  <c:v>Yapese</c:v>
                </c:pt>
              </c:strCache>
            </c:strRef>
          </c:cat>
          <c:val>
            <c:numRef>
              <c:f>[4]enrollment!$C$21:$C$25</c:f>
              <c:numCache>
                <c:formatCode>General</c:formatCode>
                <c:ptCount val="5"/>
                <c:pt idx="0">
                  <c:v>230</c:v>
                </c:pt>
                <c:pt idx="1">
                  <c:v>179</c:v>
                </c:pt>
                <c:pt idx="2">
                  <c:v>6</c:v>
                </c:pt>
                <c:pt idx="3">
                  <c:v>704</c:v>
                </c:pt>
                <c:pt idx="4">
                  <c:v>156</c:v>
                </c:pt>
              </c:numCache>
            </c:numRef>
          </c:val>
        </c:ser>
        <c:ser>
          <c:idx val="2"/>
          <c:order val="2"/>
          <c:tx>
            <c:strRef>
              <c:f>[4]enrollment!$D$20</c:f>
              <c:strCache>
                <c:ptCount val="1"/>
                <c:pt idx="0">
                  <c:v>Summer 2013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[4]enrollment!$A$21:$A$25</c:f>
              <c:strCache>
                <c:ptCount val="5"/>
                <c:pt idx="0">
                  <c:v>Chuukese</c:v>
                </c:pt>
                <c:pt idx="1">
                  <c:v>Kosraean</c:v>
                </c:pt>
                <c:pt idx="2">
                  <c:v>Other</c:v>
                </c:pt>
                <c:pt idx="3">
                  <c:v>Pohnpeian</c:v>
                </c:pt>
                <c:pt idx="4">
                  <c:v>Yapese</c:v>
                </c:pt>
              </c:strCache>
            </c:strRef>
          </c:cat>
          <c:val>
            <c:numRef>
              <c:f>[4]enrollment!$D$21:$D$25</c:f>
              <c:numCache>
                <c:formatCode>General</c:formatCode>
                <c:ptCount val="5"/>
                <c:pt idx="0">
                  <c:v>250</c:v>
                </c:pt>
                <c:pt idx="1">
                  <c:v>190</c:v>
                </c:pt>
                <c:pt idx="2">
                  <c:v>4</c:v>
                </c:pt>
                <c:pt idx="3">
                  <c:v>605</c:v>
                </c:pt>
                <c:pt idx="4">
                  <c:v>171</c:v>
                </c:pt>
              </c:numCache>
            </c:numRef>
          </c:val>
        </c:ser>
        <c:ser>
          <c:idx val="3"/>
          <c:order val="3"/>
          <c:tx>
            <c:strRef>
              <c:f>[4]enrollment!$E$20</c:f>
              <c:strCache>
                <c:ptCount val="1"/>
                <c:pt idx="0">
                  <c:v>Summer 2014</c:v>
                </c:pt>
              </c:strCache>
            </c:strRef>
          </c:tx>
          <c:spPr>
            <a:solidFill>
              <a:schemeClr val="accent6">
                <a:tint val="77000"/>
              </a:schemeClr>
            </a:solidFill>
            <a:ln>
              <a:noFill/>
            </a:ln>
            <a:effectLst/>
          </c:spPr>
          <c:invertIfNegative val="0"/>
          <c:cat>
            <c:strRef>
              <c:f>[4]enrollment!$A$21:$A$25</c:f>
              <c:strCache>
                <c:ptCount val="5"/>
                <c:pt idx="0">
                  <c:v>Chuukese</c:v>
                </c:pt>
                <c:pt idx="1">
                  <c:v>Kosraean</c:v>
                </c:pt>
                <c:pt idx="2">
                  <c:v>Other</c:v>
                </c:pt>
                <c:pt idx="3">
                  <c:v>Pohnpeian</c:v>
                </c:pt>
                <c:pt idx="4">
                  <c:v>Yapese</c:v>
                </c:pt>
              </c:strCache>
            </c:strRef>
          </c:cat>
          <c:val>
            <c:numRef>
              <c:f>[4]enrollment!$E$21:$E$25</c:f>
              <c:numCache>
                <c:formatCode>General</c:formatCode>
                <c:ptCount val="5"/>
                <c:pt idx="0">
                  <c:v>165</c:v>
                </c:pt>
                <c:pt idx="1">
                  <c:v>162</c:v>
                </c:pt>
                <c:pt idx="2">
                  <c:v>3</c:v>
                </c:pt>
                <c:pt idx="3">
                  <c:v>516</c:v>
                </c:pt>
                <c:pt idx="4">
                  <c:v>152</c:v>
                </c:pt>
              </c:numCache>
            </c:numRef>
          </c:val>
        </c:ser>
        <c:ser>
          <c:idx val="4"/>
          <c:order val="4"/>
          <c:tx>
            <c:strRef>
              <c:f>[4]enrollment!$F$20</c:f>
              <c:strCache>
                <c:ptCount val="1"/>
                <c:pt idx="0">
                  <c:v>Summer 2015</c:v>
                </c:pt>
              </c:strCache>
            </c:strRef>
          </c:tx>
          <c:spPr>
            <a:solidFill>
              <a:schemeClr val="accent6">
                <a:tint val="54000"/>
              </a:schemeClr>
            </a:solidFill>
            <a:ln>
              <a:noFill/>
            </a:ln>
            <a:effectLst/>
          </c:spPr>
          <c:invertIfNegative val="0"/>
          <c:cat>
            <c:strRef>
              <c:f>[4]enrollment!$A$21:$A$25</c:f>
              <c:strCache>
                <c:ptCount val="5"/>
                <c:pt idx="0">
                  <c:v>Chuukese</c:v>
                </c:pt>
                <c:pt idx="1">
                  <c:v>Kosraean</c:v>
                </c:pt>
                <c:pt idx="2">
                  <c:v>Other</c:v>
                </c:pt>
                <c:pt idx="3">
                  <c:v>Pohnpeian</c:v>
                </c:pt>
                <c:pt idx="4">
                  <c:v>Yapese</c:v>
                </c:pt>
              </c:strCache>
            </c:strRef>
          </c:cat>
          <c:val>
            <c:numRef>
              <c:f>[4]enrollment!$F$21:$F$25</c:f>
              <c:numCache>
                <c:formatCode>General</c:formatCode>
                <c:ptCount val="5"/>
                <c:pt idx="0">
                  <c:v>168</c:v>
                </c:pt>
                <c:pt idx="1">
                  <c:v>185</c:v>
                </c:pt>
                <c:pt idx="2">
                  <c:v>11</c:v>
                </c:pt>
                <c:pt idx="3">
                  <c:v>594</c:v>
                </c:pt>
                <c:pt idx="4">
                  <c:v>123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40477408"/>
        <c:axId val="940476864"/>
      </c:barChart>
      <c:catAx>
        <c:axId val="940477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40476864"/>
        <c:crosses val="autoZero"/>
        <c:auto val="1"/>
        <c:lblAlgn val="ctr"/>
        <c:lblOffset val="100"/>
        <c:noMultiLvlLbl val="0"/>
      </c:catAx>
      <c:valAx>
        <c:axId val="940476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Students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4047740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Summer Semester Enrollment by Student Type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[4]enrollment!$A$5</c:f>
              <c:strCache>
                <c:ptCount val="1"/>
                <c:pt idx="0">
                  <c:v>Continuing</c:v>
                </c:pt>
              </c:strCache>
            </c:strRef>
          </c:tx>
          <c:spPr>
            <a:ln w="28575" cap="rnd">
              <a:solidFill>
                <a:schemeClr val="accent6">
                  <a:shade val="6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[4]enrollment!$B$4:$F$4</c:f>
              <c:strCache>
                <c:ptCount val="5"/>
                <c:pt idx="0">
                  <c:v>Summer 2011</c:v>
                </c:pt>
                <c:pt idx="1">
                  <c:v>Summer 2012</c:v>
                </c:pt>
                <c:pt idx="2">
                  <c:v>Summer 2013</c:v>
                </c:pt>
                <c:pt idx="3">
                  <c:v>Summer 2014</c:v>
                </c:pt>
                <c:pt idx="4">
                  <c:v>Summer 2015</c:v>
                </c:pt>
              </c:strCache>
            </c:strRef>
          </c:cat>
          <c:val>
            <c:numRef>
              <c:f>[4]enrollment!$B$5:$F$5</c:f>
              <c:numCache>
                <c:formatCode>General</c:formatCode>
                <c:ptCount val="5"/>
                <c:pt idx="0">
                  <c:v>1682</c:v>
                </c:pt>
                <c:pt idx="1">
                  <c:v>983</c:v>
                </c:pt>
                <c:pt idx="2">
                  <c:v>949</c:v>
                </c:pt>
                <c:pt idx="3">
                  <c:v>756</c:v>
                </c:pt>
                <c:pt idx="4">
                  <c:v>715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[4]enrollment!$A$6</c:f>
              <c:strCache>
                <c:ptCount val="1"/>
                <c:pt idx="0">
                  <c:v>New Student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[4]enrollment!$B$4:$F$4</c:f>
              <c:strCache>
                <c:ptCount val="5"/>
                <c:pt idx="0">
                  <c:v>Summer 2011</c:v>
                </c:pt>
                <c:pt idx="1">
                  <c:v>Summer 2012</c:v>
                </c:pt>
                <c:pt idx="2">
                  <c:v>Summer 2013</c:v>
                </c:pt>
                <c:pt idx="3">
                  <c:v>Summer 2014</c:v>
                </c:pt>
                <c:pt idx="4">
                  <c:v>Summer 2015</c:v>
                </c:pt>
              </c:strCache>
            </c:strRef>
          </c:cat>
          <c:val>
            <c:numRef>
              <c:f>[4]enrollment!$B$6:$F$6</c:f>
              <c:numCache>
                <c:formatCode>General</c:formatCode>
                <c:ptCount val="5"/>
                <c:pt idx="0">
                  <c:v>256</c:v>
                </c:pt>
                <c:pt idx="1">
                  <c:v>228</c:v>
                </c:pt>
                <c:pt idx="2">
                  <c:v>197</c:v>
                </c:pt>
                <c:pt idx="3">
                  <c:v>185</c:v>
                </c:pt>
                <c:pt idx="4">
                  <c:v>278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[4]enrollment!$A$7</c:f>
              <c:strCache>
                <c:ptCount val="1"/>
                <c:pt idx="0">
                  <c:v>Returning Student</c:v>
                </c:pt>
              </c:strCache>
            </c:strRef>
          </c:tx>
          <c:spPr>
            <a:ln w="28575" cap="rnd">
              <a:solidFill>
                <a:schemeClr val="accent6">
                  <a:tint val="6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[4]enrollment!$B$4:$F$4</c:f>
              <c:strCache>
                <c:ptCount val="5"/>
                <c:pt idx="0">
                  <c:v>Summer 2011</c:v>
                </c:pt>
                <c:pt idx="1">
                  <c:v>Summer 2012</c:v>
                </c:pt>
                <c:pt idx="2">
                  <c:v>Summer 2013</c:v>
                </c:pt>
                <c:pt idx="3">
                  <c:v>Summer 2014</c:v>
                </c:pt>
                <c:pt idx="4">
                  <c:v>Summer 2015</c:v>
                </c:pt>
              </c:strCache>
            </c:strRef>
          </c:cat>
          <c:val>
            <c:numRef>
              <c:f>[4]enrollment!$B$7:$F$7</c:f>
              <c:numCache>
                <c:formatCode>General</c:formatCode>
                <c:ptCount val="5"/>
                <c:pt idx="0">
                  <c:v>171</c:v>
                </c:pt>
                <c:pt idx="1">
                  <c:v>64</c:v>
                </c:pt>
                <c:pt idx="2">
                  <c:v>74</c:v>
                </c:pt>
                <c:pt idx="3">
                  <c:v>57</c:v>
                </c:pt>
                <c:pt idx="4">
                  <c:v>88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40474144"/>
        <c:axId val="940464896"/>
      </c:lineChart>
      <c:catAx>
        <c:axId val="940474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40464896"/>
        <c:crosses val="autoZero"/>
        <c:auto val="1"/>
        <c:lblAlgn val="ctr"/>
        <c:lblOffset val="100"/>
        <c:noMultiLvlLbl val="0"/>
      </c:catAx>
      <c:valAx>
        <c:axId val="940464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Students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4047414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Summer Semester Full Time vs Part Time (%)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summer_graphs!$A$61</c:f>
              <c:strCache>
                <c:ptCount val="1"/>
                <c:pt idx="0">
                  <c:v>Full Time</c:v>
                </c:pt>
              </c:strCache>
            </c:strRef>
          </c:tx>
          <c:spPr>
            <a:solidFill>
              <a:schemeClr val="accent6">
                <a:shade val="76000"/>
              </a:schemeClr>
            </a:solidFill>
            <a:ln>
              <a:noFill/>
            </a:ln>
            <a:effectLst/>
          </c:spPr>
          <c:invertIfNegative val="0"/>
          <c:cat>
            <c:strRef>
              <c:f>summer_graphs!$B$60:$F$60</c:f>
              <c:strCache>
                <c:ptCount val="5"/>
                <c:pt idx="0">
                  <c:v>Summer 2011</c:v>
                </c:pt>
                <c:pt idx="1">
                  <c:v>Summer 2012</c:v>
                </c:pt>
                <c:pt idx="2">
                  <c:v>Summer 2013</c:v>
                </c:pt>
                <c:pt idx="3">
                  <c:v>Summer 2014</c:v>
                </c:pt>
                <c:pt idx="4">
                  <c:v>Summer 2015</c:v>
                </c:pt>
              </c:strCache>
            </c:strRef>
          </c:cat>
          <c:val>
            <c:numRef>
              <c:f>summer_graphs!$B$61:$F$61</c:f>
              <c:numCache>
                <c:formatCode>0%</c:formatCode>
                <c:ptCount val="5"/>
                <c:pt idx="0">
                  <c:v>0.72593646277856805</c:v>
                </c:pt>
                <c:pt idx="1">
                  <c:v>0.63607843137254905</c:v>
                </c:pt>
                <c:pt idx="2">
                  <c:v>0.60081967213114751</c:v>
                </c:pt>
                <c:pt idx="3">
                  <c:v>0.55811623246492981</c:v>
                </c:pt>
                <c:pt idx="4">
                  <c:v>0.56521739130434778</c:v>
                </c:pt>
              </c:numCache>
            </c:numRef>
          </c:val>
        </c:ser>
        <c:ser>
          <c:idx val="1"/>
          <c:order val="1"/>
          <c:tx>
            <c:strRef>
              <c:f>summer_graphs!$A$62</c:f>
              <c:strCache>
                <c:ptCount val="1"/>
                <c:pt idx="0">
                  <c:v>Part Time</c:v>
                </c:pt>
              </c:strCache>
            </c:strRef>
          </c:tx>
          <c:spPr>
            <a:solidFill>
              <a:schemeClr val="accent6">
                <a:tint val="77000"/>
              </a:schemeClr>
            </a:solidFill>
            <a:ln>
              <a:noFill/>
            </a:ln>
            <a:effectLst/>
          </c:spPr>
          <c:invertIfNegative val="0"/>
          <c:cat>
            <c:strRef>
              <c:f>summer_graphs!$B$60:$F$60</c:f>
              <c:strCache>
                <c:ptCount val="5"/>
                <c:pt idx="0">
                  <c:v>Summer 2011</c:v>
                </c:pt>
                <c:pt idx="1">
                  <c:v>Summer 2012</c:v>
                </c:pt>
                <c:pt idx="2">
                  <c:v>Summer 2013</c:v>
                </c:pt>
                <c:pt idx="3">
                  <c:v>Summer 2014</c:v>
                </c:pt>
                <c:pt idx="4">
                  <c:v>Summer 2015</c:v>
                </c:pt>
              </c:strCache>
            </c:strRef>
          </c:cat>
          <c:val>
            <c:numRef>
              <c:f>summer_graphs!$B$62:$F$62</c:f>
              <c:numCache>
                <c:formatCode>0%</c:formatCode>
                <c:ptCount val="5"/>
                <c:pt idx="0">
                  <c:v>0.27406353722143195</c:v>
                </c:pt>
                <c:pt idx="1">
                  <c:v>0.36392156862745095</c:v>
                </c:pt>
                <c:pt idx="2">
                  <c:v>0.39918032786885244</c:v>
                </c:pt>
                <c:pt idx="3">
                  <c:v>0.44188376753507014</c:v>
                </c:pt>
                <c:pt idx="4">
                  <c:v>0.43478260869565216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overlap val="100"/>
        <c:axId val="1110524160"/>
        <c:axId val="1110525792"/>
      </c:barChart>
      <c:catAx>
        <c:axId val="1110524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10525792"/>
        <c:crosses val="autoZero"/>
        <c:auto val="1"/>
        <c:lblAlgn val="ctr"/>
        <c:lblOffset val="100"/>
        <c:noMultiLvlLbl val="0"/>
      </c:catAx>
      <c:valAx>
        <c:axId val="1110525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Percent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1052416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Summer Semester Gender</a:t>
            </a:r>
            <a:r>
              <a:rPr lang="en-US" sz="1200" b="1" baseline="0"/>
              <a:t> (%)</a:t>
            </a:r>
            <a:endParaRPr lang="en-US" sz="120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summer_graphs!$A$75</c:f>
              <c:strCache>
                <c:ptCount val="1"/>
                <c:pt idx="0">
                  <c:v>Female</c:v>
                </c:pt>
              </c:strCache>
            </c:strRef>
          </c:tx>
          <c:spPr>
            <a:solidFill>
              <a:schemeClr val="accent6">
                <a:shade val="76000"/>
              </a:schemeClr>
            </a:solidFill>
            <a:ln>
              <a:noFill/>
            </a:ln>
            <a:effectLst/>
          </c:spPr>
          <c:invertIfNegative val="0"/>
          <c:cat>
            <c:strRef>
              <c:f>summer_graphs!$B$74:$F$74</c:f>
              <c:strCache>
                <c:ptCount val="5"/>
                <c:pt idx="0">
                  <c:v>Summer 2011</c:v>
                </c:pt>
                <c:pt idx="1">
                  <c:v>Summer 2012</c:v>
                </c:pt>
                <c:pt idx="2">
                  <c:v>Summer 2013</c:v>
                </c:pt>
                <c:pt idx="3">
                  <c:v>Summer 2014</c:v>
                </c:pt>
                <c:pt idx="4">
                  <c:v>Summer 2015</c:v>
                </c:pt>
              </c:strCache>
            </c:strRef>
          </c:cat>
          <c:val>
            <c:numRef>
              <c:f>summer_graphs!$B$75:$F$75</c:f>
              <c:numCache>
                <c:formatCode>0%</c:formatCode>
                <c:ptCount val="5"/>
                <c:pt idx="0">
                  <c:v>0.55808440018966332</c:v>
                </c:pt>
                <c:pt idx="1">
                  <c:v>0.56000000000000005</c:v>
                </c:pt>
                <c:pt idx="2">
                  <c:v>0.54508196721311475</c:v>
                </c:pt>
                <c:pt idx="3">
                  <c:v>0.5701402805611222</c:v>
                </c:pt>
                <c:pt idx="4">
                  <c:v>0.58834412580943574</c:v>
                </c:pt>
              </c:numCache>
            </c:numRef>
          </c:val>
        </c:ser>
        <c:ser>
          <c:idx val="1"/>
          <c:order val="1"/>
          <c:tx>
            <c:strRef>
              <c:f>summer_graphs!$A$76</c:f>
              <c:strCache>
                <c:ptCount val="1"/>
                <c:pt idx="0">
                  <c:v>Male</c:v>
                </c:pt>
              </c:strCache>
            </c:strRef>
          </c:tx>
          <c:spPr>
            <a:solidFill>
              <a:schemeClr val="accent6">
                <a:tint val="77000"/>
              </a:schemeClr>
            </a:solidFill>
            <a:ln>
              <a:noFill/>
            </a:ln>
            <a:effectLst/>
          </c:spPr>
          <c:invertIfNegative val="0"/>
          <c:cat>
            <c:strRef>
              <c:f>summer_graphs!$B$74:$F$74</c:f>
              <c:strCache>
                <c:ptCount val="5"/>
                <c:pt idx="0">
                  <c:v>Summer 2011</c:v>
                </c:pt>
                <c:pt idx="1">
                  <c:v>Summer 2012</c:v>
                </c:pt>
                <c:pt idx="2">
                  <c:v>Summer 2013</c:v>
                </c:pt>
                <c:pt idx="3">
                  <c:v>Summer 2014</c:v>
                </c:pt>
                <c:pt idx="4">
                  <c:v>Summer 2015</c:v>
                </c:pt>
              </c:strCache>
            </c:strRef>
          </c:cat>
          <c:val>
            <c:numRef>
              <c:f>summer_graphs!$B$76:$F$76</c:f>
              <c:numCache>
                <c:formatCode>0%</c:formatCode>
                <c:ptCount val="5"/>
                <c:pt idx="0">
                  <c:v>0.44191559981033668</c:v>
                </c:pt>
                <c:pt idx="1">
                  <c:v>0.44</c:v>
                </c:pt>
                <c:pt idx="2">
                  <c:v>0.45491803278688525</c:v>
                </c:pt>
                <c:pt idx="3">
                  <c:v>0.42985971943887774</c:v>
                </c:pt>
                <c:pt idx="4">
                  <c:v>0.41165587419056432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overlap val="100"/>
        <c:axId val="1044609504"/>
        <c:axId val="1044606240"/>
      </c:barChart>
      <c:catAx>
        <c:axId val="1044609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44606240"/>
        <c:crosses val="autoZero"/>
        <c:auto val="1"/>
        <c:lblAlgn val="ctr"/>
        <c:lblOffset val="100"/>
        <c:noMultiLvlLbl val="0"/>
      </c:catAx>
      <c:valAx>
        <c:axId val="10446062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Percent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4460950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Summer Semester Enrollment by State of Origing</a:t>
            </a:r>
            <a:r>
              <a:rPr lang="en-US" sz="1200" b="1" baseline="0"/>
              <a:t> (%)</a:t>
            </a:r>
            <a:endParaRPr lang="en-US" sz="120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summer_graphs!$B$94</c:f>
              <c:strCache>
                <c:ptCount val="1"/>
                <c:pt idx="0">
                  <c:v>Summer 2011</c:v>
                </c:pt>
              </c:strCache>
            </c:strRef>
          </c:tx>
          <c:spPr>
            <a:solidFill>
              <a:schemeClr val="accent6">
                <a:shade val="53000"/>
              </a:schemeClr>
            </a:solidFill>
            <a:ln>
              <a:noFill/>
            </a:ln>
            <a:effectLst/>
          </c:spPr>
          <c:invertIfNegative val="0"/>
          <c:cat>
            <c:strRef>
              <c:f>summer_graphs!$A$95:$A$98</c:f>
              <c:strCache>
                <c:ptCount val="4"/>
                <c:pt idx="0">
                  <c:v>Chuukese</c:v>
                </c:pt>
                <c:pt idx="1">
                  <c:v>Kosraean</c:v>
                </c:pt>
                <c:pt idx="2">
                  <c:v>Pohnpeian</c:v>
                </c:pt>
                <c:pt idx="3">
                  <c:v>Yapese</c:v>
                </c:pt>
              </c:strCache>
            </c:strRef>
          </c:cat>
          <c:val>
            <c:numRef>
              <c:f>summer_graphs!$B$95:$B$98</c:f>
              <c:numCache>
                <c:formatCode>0%</c:formatCode>
                <c:ptCount val="4"/>
                <c:pt idx="0">
                  <c:v>0.18776671408250356</c:v>
                </c:pt>
                <c:pt idx="1">
                  <c:v>0.12707444286391656</c:v>
                </c:pt>
                <c:pt idx="2">
                  <c:v>0.55192034139402557</c:v>
                </c:pt>
                <c:pt idx="3">
                  <c:v>0.12897107633949739</c:v>
                </c:pt>
              </c:numCache>
            </c:numRef>
          </c:val>
        </c:ser>
        <c:ser>
          <c:idx val="1"/>
          <c:order val="1"/>
          <c:tx>
            <c:strRef>
              <c:f>summer_graphs!$C$94</c:f>
              <c:strCache>
                <c:ptCount val="1"/>
                <c:pt idx="0">
                  <c:v>Summer 2012</c:v>
                </c:pt>
              </c:strCache>
            </c:strRef>
          </c:tx>
          <c:spPr>
            <a:solidFill>
              <a:schemeClr val="accent6">
                <a:shade val="76000"/>
              </a:schemeClr>
            </a:solidFill>
            <a:ln>
              <a:noFill/>
            </a:ln>
            <a:effectLst/>
          </c:spPr>
          <c:invertIfNegative val="0"/>
          <c:cat>
            <c:strRef>
              <c:f>summer_graphs!$A$95:$A$98</c:f>
              <c:strCache>
                <c:ptCount val="4"/>
                <c:pt idx="0">
                  <c:v>Chuukese</c:v>
                </c:pt>
                <c:pt idx="1">
                  <c:v>Kosraean</c:v>
                </c:pt>
                <c:pt idx="2">
                  <c:v>Pohnpeian</c:v>
                </c:pt>
                <c:pt idx="3">
                  <c:v>Yapese</c:v>
                </c:pt>
              </c:strCache>
            </c:strRef>
          </c:cat>
          <c:val>
            <c:numRef>
              <c:f>summer_graphs!$C$95:$C$98</c:f>
              <c:numCache>
                <c:formatCode>0%</c:formatCode>
                <c:ptCount val="4"/>
                <c:pt idx="0">
                  <c:v>0.1803921568627451</c:v>
                </c:pt>
                <c:pt idx="1">
                  <c:v>0.14039215686274509</c:v>
                </c:pt>
                <c:pt idx="2">
                  <c:v>0.55215686274509801</c:v>
                </c:pt>
                <c:pt idx="3">
                  <c:v>0.12235294117647059</c:v>
                </c:pt>
              </c:numCache>
            </c:numRef>
          </c:val>
        </c:ser>
        <c:ser>
          <c:idx val="2"/>
          <c:order val="2"/>
          <c:tx>
            <c:strRef>
              <c:f>summer_graphs!$D$94</c:f>
              <c:strCache>
                <c:ptCount val="1"/>
                <c:pt idx="0">
                  <c:v>Summer 2013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summer_graphs!$A$95:$A$98</c:f>
              <c:strCache>
                <c:ptCount val="4"/>
                <c:pt idx="0">
                  <c:v>Chuukese</c:v>
                </c:pt>
                <c:pt idx="1">
                  <c:v>Kosraean</c:v>
                </c:pt>
                <c:pt idx="2">
                  <c:v>Pohnpeian</c:v>
                </c:pt>
                <c:pt idx="3">
                  <c:v>Yapese</c:v>
                </c:pt>
              </c:strCache>
            </c:strRef>
          </c:cat>
          <c:val>
            <c:numRef>
              <c:f>summer_graphs!$D$95:$D$98</c:f>
              <c:numCache>
                <c:formatCode>0%</c:formatCode>
                <c:ptCount val="4"/>
                <c:pt idx="0">
                  <c:v>0.20491803278688525</c:v>
                </c:pt>
                <c:pt idx="1">
                  <c:v>0.15573770491803279</c:v>
                </c:pt>
                <c:pt idx="2">
                  <c:v>0.49590163934426229</c:v>
                </c:pt>
                <c:pt idx="3">
                  <c:v>0.14016393442622951</c:v>
                </c:pt>
              </c:numCache>
            </c:numRef>
          </c:val>
        </c:ser>
        <c:ser>
          <c:idx val="3"/>
          <c:order val="3"/>
          <c:tx>
            <c:strRef>
              <c:f>summer_graphs!$E$94</c:f>
              <c:strCache>
                <c:ptCount val="1"/>
                <c:pt idx="0">
                  <c:v>Summer 2014</c:v>
                </c:pt>
              </c:strCache>
            </c:strRef>
          </c:tx>
          <c:spPr>
            <a:solidFill>
              <a:schemeClr val="accent6">
                <a:tint val="77000"/>
              </a:schemeClr>
            </a:solidFill>
            <a:ln>
              <a:noFill/>
            </a:ln>
            <a:effectLst/>
          </c:spPr>
          <c:invertIfNegative val="0"/>
          <c:cat>
            <c:strRef>
              <c:f>summer_graphs!$A$95:$A$98</c:f>
              <c:strCache>
                <c:ptCount val="4"/>
                <c:pt idx="0">
                  <c:v>Chuukese</c:v>
                </c:pt>
                <c:pt idx="1">
                  <c:v>Kosraean</c:v>
                </c:pt>
                <c:pt idx="2">
                  <c:v>Pohnpeian</c:v>
                </c:pt>
                <c:pt idx="3">
                  <c:v>Yapese</c:v>
                </c:pt>
              </c:strCache>
            </c:strRef>
          </c:cat>
          <c:val>
            <c:numRef>
              <c:f>summer_graphs!$E$95:$E$98</c:f>
              <c:numCache>
                <c:formatCode>0%</c:formatCode>
                <c:ptCount val="4"/>
                <c:pt idx="0">
                  <c:v>0.16533066132264529</c:v>
                </c:pt>
                <c:pt idx="1">
                  <c:v>0.16232464929859719</c:v>
                </c:pt>
                <c:pt idx="2">
                  <c:v>0.51703406813627251</c:v>
                </c:pt>
                <c:pt idx="3">
                  <c:v>0.15230460921843689</c:v>
                </c:pt>
              </c:numCache>
            </c:numRef>
          </c:val>
        </c:ser>
        <c:ser>
          <c:idx val="4"/>
          <c:order val="4"/>
          <c:tx>
            <c:strRef>
              <c:f>summer_graphs!$F$94</c:f>
              <c:strCache>
                <c:ptCount val="1"/>
                <c:pt idx="0">
                  <c:v>Summer 2015</c:v>
                </c:pt>
              </c:strCache>
            </c:strRef>
          </c:tx>
          <c:spPr>
            <a:solidFill>
              <a:schemeClr val="accent6">
                <a:tint val="54000"/>
              </a:schemeClr>
            </a:solidFill>
            <a:ln>
              <a:noFill/>
            </a:ln>
            <a:effectLst/>
          </c:spPr>
          <c:invertIfNegative val="0"/>
          <c:cat>
            <c:strRef>
              <c:f>summer_graphs!$A$95:$A$98</c:f>
              <c:strCache>
                <c:ptCount val="4"/>
                <c:pt idx="0">
                  <c:v>Chuukese</c:v>
                </c:pt>
                <c:pt idx="1">
                  <c:v>Kosraean</c:v>
                </c:pt>
                <c:pt idx="2">
                  <c:v>Pohnpeian</c:v>
                </c:pt>
                <c:pt idx="3">
                  <c:v>Yapese</c:v>
                </c:pt>
              </c:strCache>
            </c:strRef>
          </c:cat>
          <c:val>
            <c:numRef>
              <c:f>summer_graphs!$F$95:$F$98</c:f>
              <c:numCache>
                <c:formatCode>0%</c:formatCode>
                <c:ptCount val="4"/>
                <c:pt idx="0">
                  <c:v>0.15541165587419056</c:v>
                </c:pt>
                <c:pt idx="1">
                  <c:v>0.17113783533765031</c:v>
                </c:pt>
                <c:pt idx="2">
                  <c:v>0.54949121184088812</c:v>
                </c:pt>
                <c:pt idx="3">
                  <c:v>0.11378353376503238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10505120"/>
        <c:axId val="1110510560"/>
      </c:barChart>
      <c:catAx>
        <c:axId val="1110505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10510560"/>
        <c:crosses val="autoZero"/>
        <c:auto val="1"/>
        <c:lblAlgn val="ctr"/>
        <c:lblOffset val="100"/>
        <c:noMultiLvlLbl val="0"/>
      </c:catAx>
      <c:valAx>
        <c:axId val="1110510560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Percent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1050512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n-US" sz="1200" b="1"/>
              <a:t>Fall Semester Enrollment by Student Type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cap="none" spc="0" normalizeH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j-ea"/>
              <a:cs typeface="+mj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[2]Headcount!$A$5</c:f>
              <c:strCache>
                <c:ptCount val="1"/>
                <c:pt idx="0">
                  <c:v>Continuing</c:v>
                </c:pt>
              </c:strCache>
            </c:strRef>
          </c:tx>
          <c:spPr>
            <a:ln w="38100" cap="rnd">
              <a:solidFill>
                <a:schemeClr val="accent5">
                  <a:shade val="65000"/>
                </a:schemeClr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[2]Headcount!$B$4:$F$4</c:f>
              <c:strCache>
                <c:ptCount val="5"/>
                <c:pt idx="0">
                  <c:v>Fall 2010</c:v>
                </c:pt>
                <c:pt idx="1">
                  <c:v>Fall 2011</c:v>
                </c:pt>
                <c:pt idx="2">
                  <c:v>Fall 2012</c:v>
                </c:pt>
                <c:pt idx="3">
                  <c:v>Fall 2013</c:v>
                </c:pt>
                <c:pt idx="4">
                  <c:v>Fall 2014</c:v>
                </c:pt>
              </c:strCache>
            </c:strRef>
          </c:cat>
          <c:val>
            <c:numRef>
              <c:f>[2]Headcount!$B$5:$F$5</c:f>
              <c:numCache>
                <c:formatCode>General</c:formatCode>
                <c:ptCount val="5"/>
                <c:pt idx="0">
                  <c:v>1883</c:v>
                </c:pt>
                <c:pt idx="1">
                  <c:v>2041</c:v>
                </c:pt>
                <c:pt idx="2">
                  <c:v>1924</c:v>
                </c:pt>
                <c:pt idx="3">
                  <c:v>1800</c:v>
                </c:pt>
                <c:pt idx="4">
                  <c:v>1613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[2]Headcount!$A$6</c:f>
              <c:strCache>
                <c:ptCount val="1"/>
                <c:pt idx="0">
                  <c:v>New Student</c:v>
                </c:pt>
              </c:strCache>
            </c:strRef>
          </c:tx>
          <c:spPr>
            <a:ln w="3810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[2]Headcount!$B$4:$F$4</c:f>
              <c:strCache>
                <c:ptCount val="5"/>
                <c:pt idx="0">
                  <c:v>Fall 2010</c:v>
                </c:pt>
                <c:pt idx="1">
                  <c:v>Fall 2011</c:v>
                </c:pt>
                <c:pt idx="2">
                  <c:v>Fall 2012</c:v>
                </c:pt>
                <c:pt idx="3">
                  <c:v>Fall 2013</c:v>
                </c:pt>
                <c:pt idx="4">
                  <c:v>Fall 2014</c:v>
                </c:pt>
              </c:strCache>
            </c:strRef>
          </c:cat>
          <c:val>
            <c:numRef>
              <c:f>[2]Headcount!$B$6:$F$6</c:f>
              <c:numCache>
                <c:formatCode>General</c:formatCode>
                <c:ptCount val="5"/>
                <c:pt idx="0">
                  <c:v>650</c:v>
                </c:pt>
                <c:pt idx="1">
                  <c:v>743</c:v>
                </c:pt>
                <c:pt idx="2">
                  <c:v>700</c:v>
                </c:pt>
                <c:pt idx="3">
                  <c:v>481</c:v>
                </c:pt>
                <c:pt idx="4">
                  <c:v>558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[2]Headcount!$A$7</c:f>
              <c:strCache>
                <c:ptCount val="1"/>
                <c:pt idx="0">
                  <c:v>Returning Student</c:v>
                </c:pt>
              </c:strCache>
            </c:strRef>
          </c:tx>
          <c:spPr>
            <a:ln w="38100" cap="rnd">
              <a:solidFill>
                <a:schemeClr val="accent5">
                  <a:tint val="65000"/>
                </a:schemeClr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[2]Headcount!$B$4:$F$4</c:f>
              <c:strCache>
                <c:ptCount val="5"/>
                <c:pt idx="0">
                  <c:v>Fall 2010</c:v>
                </c:pt>
                <c:pt idx="1">
                  <c:v>Fall 2011</c:v>
                </c:pt>
                <c:pt idx="2">
                  <c:v>Fall 2012</c:v>
                </c:pt>
                <c:pt idx="3">
                  <c:v>Fall 2013</c:v>
                </c:pt>
                <c:pt idx="4">
                  <c:v>Fall 2014</c:v>
                </c:pt>
              </c:strCache>
            </c:strRef>
          </c:cat>
          <c:val>
            <c:numRef>
              <c:f>[2]Headcount!$B$7:$F$7</c:f>
              <c:numCache>
                <c:formatCode>General</c:formatCode>
                <c:ptCount val="5"/>
                <c:pt idx="0">
                  <c:v>167</c:v>
                </c:pt>
                <c:pt idx="1">
                  <c:v>129</c:v>
                </c:pt>
                <c:pt idx="2">
                  <c:v>120</c:v>
                </c:pt>
                <c:pt idx="3">
                  <c:v>163</c:v>
                </c:pt>
                <c:pt idx="4">
                  <c:v>173</c:v>
                </c:pt>
              </c:numCache>
            </c:numRef>
          </c:val>
          <c:smooth val="0"/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857276048"/>
        <c:axId val="857283664"/>
      </c:lineChart>
      <c:catAx>
        <c:axId val="857276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57283664"/>
        <c:crosses val="autoZero"/>
        <c:auto val="1"/>
        <c:lblAlgn val="ctr"/>
        <c:lblOffset val="100"/>
        <c:noMultiLvlLbl val="0"/>
      </c:catAx>
      <c:valAx>
        <c:axId val="8572836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57276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Fall Semester Full</a:t>
            </a:r>
            <a:r>
              <a:rPr lang="en-US" sz="1200" b="1" baseline="0"/>
              <a:t> Time versus Part Time</a:t>
            </a:r>
            <a:endParaRPr lang="en-US" sz="1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[2]Headcount!$A$43</c:f>
              <c:strCache>
                <c:ptCount val="1"/>
                <c:pt idx="0">
                  <c:v>Full Time</c:v>
                </c:pt>
              </c:strCache>
            </c:strRef>
          </c:tx>
          <c:spPr>
            <a:solidFill>
              <a:schemeClr val="accent5">
                <a:shade val="76000"/>
              </a:schemeClr>
            </a:solidFill>
            <a:ln>
              <a:noFill/>
            </a:ln>
            <a:effectLst/>
          </c:spPr>
          <c:invertIfNegative val="0"/>
          <c:cat>
            <c:strRef>
              <c:f>[2]Headcount!$B$42:$F$42</c:f>
              <c:strCache>
                <c:ptCount val="5"/>
                <c:pt idx="0">
                  <c:v>Fall 2010</c:v>
                </c:pt>
                <c:pt idx="1">
                  <c:v>Fall 2011</c:v>
                </c:pt>
                <c:pt idx="2">
                  <c:v>Fall 2012</c:v>
                </c:pt>
                <c:pt idx="3">
                  <c:v>Fall 2013</c:v>
                </c:pt>
                <c:pt idx="4">
                  <c:v>Fall 2014</c:v>
                </c:pt>
              </c:strCache>
            </c:strRef>
          </c:cat>
          <c:val>
            <c:numRef>
              <c:f>[2]Headcount!$B$43:$F$43</c:f>
              <c:numCache>
                <c:formatCode>General</c:formatCode>
                <c:ptCount val="5"/>
                <c:pt idx="0">
                  <c:v>0.74962962962962965</c:v>
                </c:pt>
                <c:pt idx="1">
                  <c:v>0.71095090971507036</c:v>
                </c:pt>
                <c:pt idx="2">
                  <c:v>0.6494169096209913</c:v>
                </c:pt>
                <c:pt idx="3">
                  <c:v>0.67021276595744683</c:v>
                </c:pt>
                <c:pt idx="4">
                  <c:v>0.68472696245733788</c:v>
                </c:pt>
              </c:numCache>
            </c:numRef>
          </c:val>
        </c:ser>
        <c:ser>
          <c:idx val="1"/>
          <c:order val="1"/>
          <c:tx>
            <c:strRef>
              <c:f>[2]Headcount!$A$44</c:f>
              <c:strCache>
                <c:ptCount val="1"/>
                <c:pt idx="0">
                  <c:v>Part Time</c:v>
                </c:pt>
              </c:strCache>
            </c:strRef>
          </c:tx>
          <c:spPr>
            <a:solidFill>
              <a:schemeClr val="accent5">
                <a:tint val="77000"/>
              </a:schemeClr>
            </a:solidFill>
            <a:ln>
              <a:noFill/>
            </a:ln>
            <a:effectLst/>
          </c:spPr>
          <c:invertIfNegative val="0"/>
          <c:cat>
            <c:strRef>
              <c:f>[2]Headcount!$B$42:$F$42</c:f>
              <c:strCache>
                <c:ptCount val="5"/>
                <c:pt idx="0">
                  <c:v>Fall 2010</c:v>
                </c:pt>
                <c:pt idx="1">
                  <c:v>Fall 2011</c:v>
                </c:pt>
                <c:pt idx="2">
                  <c:v>Fall 2012</c:v>
                </c:pt>
                <c:pt idx="3">
                  <c:v>Fall 2013</c:v>
                </c:pt>
                <c:pt idx="4">
                  <c:v>Fall 2014</c:v>
                </c:pt>
              </c:strCache>
            </c:strRef>
          </c:cat>
          <c:val>
            <c:numRef>
              <c:f>[2]Headcount!$B$44:$F$44</c:f>
              <c:numCache>
                <c:formatCode>General</c:formatCode>
                <c:ptCount val="5"/>
                <c:pt idx="0">
                  <c:v>0.25074074074074076</c:v>
                </c:pt>
                <c:pt idx="1">
                  <c:v>0.28904909028492964</c:v>
                </c:pt>
                <c:pt idx="2">
                  <c:v>0.35058309037900875</c:v>
                </c:pt>
                <c:pt idx="3">
                  <c:v>0.32978723404255317</c:v>
                </c:pt>
                <c:pt idx="4">
                  <c:v>0.31527303754266212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overlap val="100"/>
        <c:axId val="857273328"/>
        <c:axId val="857274416"/>
      </c:barChart>
      <c:catAx>
        <c:axId val="857273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57274416"/>
        <c:crosses val="autoZero"/>
        <c:auto val="1"/>
        <c:lblAlgn val="ctr"/>
        <c:lblOffset val="100"/>
        <c:noMultiLvlLbl val="0"/>
      </c:catAx>
      <c:valAx>
        <c:axId val="857274416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Percent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5727332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Fall Semester Enrollment by</a:t>
            </a:r>
            <a:r>
              <a:rPr lang="en-US" sz="1200" b="1" baseline="0"/>
              <a:t> Gender (%)</a:t>
            </a:r>
            <a:endParaRPr lang="en-US" sz="1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[2]Headcount!$A$65</c:f>
              <c:strCache>
                <c:ptCount val="1"/>
                <c:pt idx="0">
                  <c:v>Female</c:v>
                </c:pt>
              </c:strCache>
            </c:strRef>
          </c:tx>
          <c:spPr>
            <a:solidFill>
              <a:schemeClr val="accent5">
                <a:shade val="76000"/>
              </a:schemeClr>
            </a:solidFill>
            <a:ln>
              <a:noFill/>
            </a:ln>
            <a:effectLst/>
          </c:spPr>
          <c:invertIfNegative val="0"/>
          <c:cat>
            <c:strRef>
              <c:f>[2]Headcount!$B$64:$F$64</c:f>
              <c:strCache>
                <c:ptCount val="5"/>
                <c:pt idx="0">
                  <c:v>Fall 2010</c:v>
                </c:pt>
                <c:pt idx="1">
                  <c:v>Fall 2011</c:v>
                </c:pt>
                <c:pt idx="2">
                  <c:v>Fall 2012</c:v>
                </c:pt>
                <c:pt idx="3">
                  <c:v>Fall 2013</c:v>
                </c:pt>
                <c:pt idx="4">
                  <c:v>Fall 2014</c:v>
                </c:pt>
              </c:strCache>
            </c:strRef>
          </c:cat>
          <c:val>
            <c:numRef>
              <c:f>[2]Headcount!$B$65:$F$65</c:f>
              <c:numCache>
                <c:formatCode>General</c:formatCode>
                <c:ptCount val="5"/>
                <c:pt idx="0">
                  <c:v>0.5377777777777778</c:v>
                </c:pt>
                <c:pt idx="1">
                  <c:v>0.5348438036388603</c:v>
                </c:pt>
                <c:pt idx="2">
                  <c:v>0.54409620991253649</c:v>
                </c:pt>
                <c:pt idx="3">
                  <c:v>0.51636661211129298</c:v>
                </c:pt>
                <c:pt idx="4">
                  <c:v>0.53370307167235498</c:v>
                </c:pt>
              </c:numCache>
            </c:numRef>
          </c:val>
        </c:ser>
        <c:ser>
          <c:idx val="1"/>
          <c:order val="1"/>
          <c:tx>
            <c:strRef>
              <c:f>[2]Headcount!$A$66</c:f>
              <c:strCache>
                <c:ptCount val="1"/>
                <c:pt idx="0">
                  <c:v>Male</c:v>
                </c:pt>
              </c:strCache>
            </c:strRef>
          </c:tx>
          <c:spPr>
            <a:solidFill>
              <a:schemeClr val="accent5">
                <a:tint val="77000"/>
              </a:schemeClr>
            </a:solidFill>
            <a:ln>
              <a:noFill/>
            </a:ln>
            <a:effectLst/>
          </c:spPr>
          <c:invertIfNegative val="0"/>
          <c:cat>
            <c:strRef>
              <c:f>[2]Headcount!$B$64:$F$64</c:f>
              <c:strCache>
                <c:ptCount val="5"/>
                <c:pt idx="0">
                  <c:v>Fall 2010</c:v>
                </c:pt>
                <c:pt idx="1">
                  <c:v>Fall 2011</c:v>
                </c:pt>
                <c:pt idx="2">
                  <c:v>Fall 2012</c:v>
                </c:pt>
                <c:pt idx="3">
                  <c:v>Fall 2013</c:v>
                </c:pt>
                <c:pt idx="4">
                  <c:v>Fall 2014</c:v>
                </c:pt>
              </c:strCache>
            </c:strRef>
          </c:cat>
          <c:val>
            <c:numRef>
              <c:f>[2]Headcount!$B$66:$F$66</c:f>
              <c:numCache>
                <c:formatCode>General</c:formatCode>
                <c:ptCount val="5"/>
                <c:pt idx="0">
                  <c:v>0.46259259259259261</c:v>
                </c:pt>
                <c:pt idx="1">
                  <c:v>0.4651561963611397</c:v>
                </c:pt>
                <c:pt idx="2">
                  <c:v>0.45590379008746357</c:v>
                </c:pt>
                <c:pt idx="3">
                  <c:v>0.48363338788870702</c:v>
                </c:pt>
                <c:pt idx="4">
                  <c:v>0.46629692832764508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overlap val="100"/>
        <c:axId val="857279312"/>
        <c:axId val="943239872"/>
      </c:barChart>
      <c:catAx>
        <c:axId val="8572793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43239872"/>
        <c:crosses val="autoZero"/>
        <c:auto val="1"/>
        <c:lblAlgn val="ctr"/>
        <c:lblOffset val="100"/>
        <c:noMultiLvlLbl val="0"/>
      </c:catAx>
      <c:valAx>
        <c:axId val="943239872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Percent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5727931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Fall Semester Enrollment by State of Origin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[2]Headcount!$B$17</c:f>
              <c:strCache>
                <c:ptCount val="1"/>
                <c:pt idx="0">
                  <c:v>Fall 2010</c:v>
                </c:pt>
              </c:strCache>
            </c:strRef>
          </c:tx>
          <c:spPr>
            <a:solidFill>
              <a:schemeClr val="accent5">
                <a:shade val="53000"/>
              </a:schemeClr>
            </a:solidFill>
            <a:ln>
              <a:noFill/>
            </a:ln>
            <a:effectLst/>
          </c:spPr>
          <c:invertIfNegative val="0"/>
          <c:cat>
            <c:strRef>
              <c:f>[2]Headcount!$A$18:$A$22</c:f>
              <c:strCache>
                <c:ptCount val="5"/>
                <c:pt idx="0">
                  <c:v>Chuukese</c:v>
                </c:pt>
                <c:pt idx="1">
                  <c:v>Kosraean</c:v>
                </c:pt>
                <c:pt idx="2">
                  <c:v>Other</c:v>
                </c:pt>
                <c:pt idx="3">
                  <c:v>Pohnpeian</c:v>
                </c:pt>
                <c:pt idx="4">
                  <c:v>Yapese</c:v>
                </c:pt>
              </c:strCache>
            </c:strRef>
          </c:cat>
          <c:val>
            <c:numRef>
              <c:f>[2]Headcount!$B$18:$B$22</c:f>
              <c:numCache>
                <c:formatCode>General</c:formatCode>
                <c:ptCount val="5"/>
                <c:pt idx="0">
                  <c:v>566</c:v>
                </c:pt>
                <c:pt idx="1">
                  <c:v>274</c:v>
                </c:pt>
                <c:pt idx="2">
                  <c:v>9</c:v>
                </c:pt>
                <c:pt idx="3">
                  <c:v>1539</c:v>
                </c:pt>
                <c:pt idx="4">
                  <c:v>313</c:v>
                </c:pt>
              </c:numCache>
            </c:numRef>
          </c:val>
        </c:ser>
        <c:ser>
          <c:idx val="1"/>
          <c:order val="1"/>
          <c:tx>
            <c:strRef>
              <c:f>[2]Headcount!$C$17</c:f>
              <c:strCache>
                <c:ptCount val="1"/>
                <c:pt idx="0">
                  <c:v>Fall 2011</c:v>
                </c:pt>
              </c:strCache>
            </c:strRef>
          </c:tx>
          <c:spPr>
            <a:solidFill>
              <a:schemeClr val="accent5">
                <a:shade val="76000"/>
              </a:schemeClr>
            </a:solidFill>
            <a:ln>
              <a:noFill/>
            </a:ln>
            <a:effectLst/>
          </c:spPr>
          <c:invertIfNegative val="0"/>
          <c:cat>
            <c:strRef>
              <c:f>[2]Headcount!$A$18:$A$22</c:f>
              <c:strCache>
                <c:ptCount val="5"/>
                <c:pt idx="0">
                  <c:v>Chuukese</c:v>
                </c:pt>
                <c:pt idx="1">
                  <c:v>Kosraean</c:v>
                </c:pt>
                <c:pt idx="2">
                  <c:v>Other</c:v>
                </c:pt>
                <c:pt idx="3">
                  <c:v>Pohnpeian</c:v>
                </c:pt>
                <c:pt idx="4">
                  <c:v>Yapese</c:v>
                </c:pt>
              </c:strCache>
            </c:strRef>
          </c:cat>
          <c:val>
            <c:numRef>
              <c:f>[2]Headcount!$C$18:$C$22</c:f>
              <c:numCache>
                <c:formatCode>General</c:formatCode>
                <c:ptCount val="5"/>
                <c:pt idx="0">
                  <c:v>587</c:v>
                </c:pt>
                <c:pt idx="1">
                  <c:v>326</c:v>
                </c:pt>
                <c:pt idx="2">
                  <c:v>9</c:v>
                </c:pt>
                <c:pt idx="3">
                  <c:v>1643</c:v>
                </c:pt>
                <c:pt idx="4">
                  <c:v>348</c:v>
                </c:pt>
              </c:numCache>
            </c:numRef>
          </c:val>
        </c:ser>
        <c:ser>
          <c:idx val="2"/>
          <c:order val="2"/>
          <c:tx>
            <c:strRef>
              <c:f>[2]Headcount!$D$17</c:f>
              <c:strCache>
                <c:ptCount val="1"/>
                <c:pt idx="0">
                  <c:v>Fall 2012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[2]Headcount!$A$18:$A$22</c:f>
              <c:strCache>
                <c:ptCount val="5"/>
                <c:pt idx="0">
                  <c:v>Chuukese</c:v>
                </c:pt>
                <c:pt idx="1">
                  <c:v>Kosraean</c:v>
                </c:pt>
                <c:pt idx="2">
                  <c:v>Other</c:v>
                </c:pt>
                <c:pt idx="3">
                  <c:v>Pohnpeian</c:v>
                </c:pt>
                <c:pt idx="4">
                  <c:v>Yapese</c:v>
                </c:pt>
              </c:strCache>
            </c:strRef>
          </c:cat>
          <c:val>
            <c:numRef>
              <c:f>[2]Headcount!$D$18:$D$22</c:f>
              <c:numCache>
                <c:formatCode>General</c:formatCode>
                <c:ptCount val="5"/>
                <c:pt idx="0">
                  <c:v>499</c:v>
                </c:pt>
                <c:pt idx="1">
                  <c:v>354</c:v>
                </c:pt>
                <c:pt idx="2">
                  <c:v>9</c:v>
                </c:pt>
                <c:pt idx="3">
                  <c:v>1550</c:v>
                </c:pt>
                <c:pt idx="4">
                  <c:v>332</c:v>
                </c:pt>
              </c:numCache>
            </c:numRef>
          </c:val>
        </c:ser>
        <c:ser>
          <c:idx val="3"/>
          <c:order val="3"/>
          <c:tx>
            <c:strRef>
              <c:f>[2]Headcount!$E$17</c:f>
              <c:strCache>
                <c:ptCount val="1"/>
                <c:pt idx="0">
                  <c:v>Fall 2013</c:v>
                </c:pt>
              </c:strCache>
            </c:strRef>
          </c:tx>
          <c:spPr>
            <a:solidFill>
              <a:schemeClr val="accent5">
                <a:tint val="77000"/>
              </a:schemeClr>
            </a:solidFill>
            <a:ln>
              <a:noFill/>
            </a:ln>
            <a:effectLst/>
          </c:spPr>
          <c:invertIfNegative val="0"/>
          <c:cat>
            <c:strRef>
              <c:f>[2]Headcount!$A$18:$A$22</c:f>
              <c:strCache>
                <c:ptCount val="5"/>
                <c:pt idx="0">
                  <c:v>Chuukese</c:v>
                </c:pt>
                <c:pt idx="1">
                  <c:v>Kosraean</c:v>
                </c:pt>
                <c:pt idx="2">
                  <c:v>Other</c:v>
                </c:pt>
                <c:pt idx="3">
                  <c:v>Pohnpeian</c:v>
                </c:pt>
                <c:pt idx="4">
                  <c:v>Yapese</c:v>
                </c:pt>
              </c:strCache>
            </c:strRef>
          </c:cat>
          <c:val>
            <c:numRef>
              <c:f>[2]Headcount!$E$18:$E$22</c:f>
              <c:numCache>
                <c:formatCode>General</c:formatCode>
                <c:ptCount val="5"/>
                <c:pt idx="0">
                  <c:v>407</c:v>
                </c:pt>
                <c:pt idx="1">
                  <c:v>319</c:v>
                </c:pt>
                <c:pt idx="2">
                  <c:v>17</c:v>
                </c:pt>
                <c:pt idx="3">
                  <c:v>1401</c:v>
                </c:pt>
                <c:pt idx="4">
                  <c:v>300</c:v>
                </c:pt>
              </c:numCache>
            </c:numRef>
          </c:val>
        </c:ser>
        <c:ser>
          <c:idx val="4"/>
          <c:order val="4"/>
          <c:tx>
            <c:strRef>
              <c:f>[2]Headcount!$F$17</c:f>
              <c:strCache>
                <c:ptCount val="1"/>
                <c:pt idx="0">
                  <c:v>Fall 2014</c:v>
                </c:pt>
              </c:strCache>
            </c:strRef>
          </c:tx>
          <c:spPr>
            <a:solidFill>
              <a:schemeClr val="accent5">
                <a:tint val="54000"/>
              </a:schemeClr>
            </a:solidFill>
            <a:ln>
              <a:noFill/>
            </a:ln>
            <a:effectLst/>
          </c:spPr>
          <c:invertIfNegative val="0"/>
          <c:cat>
            <c:strRef>
              <c:f>[2]Headcount!$A$18:$A$22</c:f>
              <c:strCache>
                <c:ptCount val="5"/>
                <c:pt idx="0">
                  <c:v>Chuukese</c:v>
                </c:pt>
                <c:pt idx="1">
                  <c:v>Kosraean</c:v>
                </c:pt>
                <c:pt idx="2">
                  <c:v>Other</c:v>
                </c:pt>
                <c:pt idx="3">
                  <c:v>Pohnpeian</c:v>
                </c:pt>
                <c:pt idx="4">
                  <c:v>Yapese</c:v>
                </c:pt>
              </c:strCache>
            </c:strRef>
          </c:cat>
          <c:val>
            <c:numRef>
              <c:f>[2]Headcount!$F$18:$F$22</c:f>
              <c:numCache>
                <c:formatCode>General</c:formatCode>
                <c:ptCount val="5"/>
                <c:pt idx="0">
                  <c:v>343</c:v>
                </c:pt>
                <c:pt idx="1">
                  <c:v>296</c:v>
                </c:pt>
                <c:pt idx="2">
                  <c:v>14</c:v>
                </c:pt>
                <c:pt idx="3">
                  <c:v>1401</c:v>
                </c:pt>
                <c:pt idx="4">
                  <c:v>290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43244768"/>
        <c:axId val="943250208"/>
      </c:barChart>
      <c:catAx>
        <c:axId val="94324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43250208"/>
        <c:crosses val="autoZero"/>
        <c:auto val="1"/>
        <c:lblAlgn val="ctr"/>
        <c:lblOffset val="100"/>
        <c:noMultiLvlLbl val="0"/>
      </c:catAx>
      <c:valAx>
        <c:axId val="9432502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Students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4324476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Fall Semster Enrollment by State of Origin (%)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[2]Headcount!$B$87</c:f>
              <c:strCache>
                <c:ptCount val="1"/>
                <c:pt idx="0">
                  <c:v>Fall 2010</c:v>
                </c:pt>
              </c:strCache>
            </c:strRef>
          </c:tx>
          <c:spPr>
            <a:solidFill>
              <a:schemeClr val="accent5">
                <a:shade val="53000"/>
              </a:schemeClr>
            </a:solidFill>
            <a:ln>
              <a:noFill/>
            </a:ln>
            <a:effectLst/>
          </c:spPr>
          <c:invertIfNegative val="0"/>
          <c:cat>
            <c:strRef>
              <c:f>[2]Headcount!$A$88:$A$91</c:f>
              <c:strCache>
                <c:ptCount val="4"/>
                <c:pt idx="0">
                  <c:v>Chuukese</c:v>
                </c:pt>
                <c:pt idx="1">
                  <c:v>Kosraean</c:v>
                </c:pt>
                <c:pt idx="2">
                  <c:v>Pohnpeian</c:v>
                </c:pt>
                <c:pt idx="3">
                  <c:v>Yapese</c:v>
                </c:pt>
              </c:strCache>
            </c:strRef>
          </c:cat>
          <c:val>
            <c:numRef>
              <c:f>[2]Headcount!$B$88:$B$91</c:f>
              <c:numCache>
                <c:formatCode>General</c:formatCode>
                <c:ptCount val="4"/>
                <c:pt idx="0">
                  <c:v>0.20962962962962964</c:v>
                </c:pt>
                <c:pt idx="1">
                  <c:v>0.10148148148148148</c:v>
                </c:pt>
                <c:pt idx="2">
                  <c:v>0.56999999999999995</c:v>
                </c:pt>
                <c:pt idx="3">
                  <c:v>0.11592592592592593</c:v>
                </c:pt>
              </c:numCache>
            </c:numRef>
          </c:val>
        </c:ser>
        <c:ser>
          <c:idx val="1"/>
          <c:order val="1"/>
          <c:tx>
            <c:strRef>
              <c:f>[2]Headcount!$C$87</c:f>
              <c:strCache>
                <c:ptCount val="1"/>
                <c:pt idx="0">
                  <c:v>Fall 2011</c:v>
                </c:pt>
              </c:strCache>
            </c:strRef>
          </c:tx>
          <c:spPr>
            <a:solidFill>
              <a:schemeClr val="accent5">
                <a:shade val="76000"/>
              </a:schemeClr>
            </a:solidFill>
            <a:ln>
              <a:noFill/>
            </a:ln>
            <a:effectLst/>
          </c:spPr>
          <c:invertIfNegative val="0"/>
          <c:cat>
            <c:strRef>
              <c:f>[2]Headcount!$A$88:$A$91</c:f>
              <c:strCache>
                <c:ptCount val="4"/>
                <c:pt idx="0">
                  <c:v>Chuukese</c:v>
                </c:pt>
                <c:pt idx="1">
                  <c:v>Kosraean</c:v>
                </c:pt>
                <c:pt idx="2">
                  <c:v>Pohnpeian</c:v>
                </c:pt>
                <c:pt idx="3">
                  <c:v>Yapese</c:v>
                </c:pt>
              </c:strCache>
            </c:strRef>
          </c:cat>
          <c:val>
            <c:numRef>
              <c:f>[2]Headcount!$C$88:$C$91</c:f>
              <c:numCache>
                <c:formatCode>General</c:formatCode>
                <c:ptCount val="4"/>
                <c:pt idx="0">
                  <c:v>0.20151047030552696</c:v>
                </c:pt>
                <c:pt idx="1">
                  <c:v>0.11191211809131479</c:v>
                </c:pt>
                <c:pt idx="2">
                  <c:v>0.56402334363199447</c:v>
                </c:pt>
                <c:pt idx="3">
                  <c:v>0.11946446961894953</c:v>
                </c:pt>
              </c:numCache>
            </c:numRef>
          </c:val>
        </c:ser>
        <c:ser>
          <c:idx val="2"/>
          <c:order val="2"/>
          <c:tx>
            <c:strRef>
              <c:f>[2]Headcount!$D$87</c:f>
              <c:strCache>
                <c:ptCount val="1"/>
                <c:pt idx="0">
                  <c:v>Fall 2012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[2]Headcount!$A$88:$A$91</c:f>
              <c:strCache>
                <c:ptCount val="4"/>
                <c:pt idx="0">
                  <c:v>Chuukese</c:v>
                </c:pt>
                <c:pt idx="1">
                  <c:v>Kosraean</c:v>
                </c:pt>
                <c:pt idx="2">
                  <c:v>Pohnpeian</c:v>
                </c:pt>
                <c:pt idx="3">
                  <c:v>Yapese</c:v>
                </c:pt>
              </c:strCache>
            </c:strRef>
          </c:cat>
          <c:val>
            <c:numRef>
              <c:f>[2]Headcount!$D$88:$D$91</c:f>
              <c:numCache>
                <c:formatCode>General</c:formatCode>
                <c:ptCount val="4"/>
                <c:pt idx="0">
                  <c:v>0.18185131195335277</c:v>
                </c:pt>
                <c:pt idx="1">
                  <c:v>0.12900874635568513</c:v>
                </c:pt>
                <c:pt idx="2">
                  <c:v>0.564868804664723</c:v>
                </c:pt>
                <c:pt idx="3">
                  <c:v>0.12099125364431487</c:v>
                </c:pt>
              </c:numCache>
            </c:numRef>
          </c:val>
        </c:ser>
        <c:ser>
          <c:idx val="3"/>
          <c:order val="3"/>
          <c:tx>
            <c:strRef>
              <c:f>[2]Headcount!$E$87</c:f>
              <c:strCache>
                <c:ptCount val="1"/>
                <c:pt idx="0">
                  <c:v>Fall 2013</c:v>
                </c:pt>
              </c:strCache>
            </c:strRef>
          </c:tx>
          <c:spPr>
            <a:solidFill>
              <a:schemeClr val="accent5">
                <a:tint val="77000"/>
              </a:schemeClr>
            </a:solidFill>
            <a:ln>
              <a:noFill/>
            </a:ln>
            <a:effectLst/>
          </c:spPr>
          <c:invertIfNegative val="0"/>
          <c:cat>
            <c:strRef>
              <c:f>[2]Headcount!$A$88:$A$91</c:f>
              <c:strCache>
                <c:ptCount val="4"/>
                <c:pt idx="0">
                  <c:v>Chuukese</c:v>
                </c:pt>
                <c:pt idx="1">
                  <c:v>Kosraean</c:v>
                </c:pt>
                <c:pt idx="2">
                  <c:v>Pohnpeian</c:v>
                </c:pt>
                <c:pt idx="3">
                  <c:v>Yapese</c:v>
                </c:pt>
              </c:strCache>
            </c:strRef>
          </c:cat>
          <c:val>
            <c:numRef>
              <c:f>[2]Headcount!$E$88:$E$91</c:f>
              <c:numCache>
                <c:formatCode>General</c:formatCode>
                <c:ptCount val="4"/>
                <c:pt idx="0">
                  <c:v>0.1665302782324059</c:v>
                </c:pt>
                <c:pt idx="1">
                  <c:v>0.13052373158756136</c:v>
                </c:pt>
                <c:pt idx="2">
                  <c:v>0.573240589198036</c:v>
                </c:pt>
                <c:pt idx="3">
                  <c:v>0.12274959083469722</c:v>
                </c:pt>
              </c:numCache>
            </c:numRef>
          </c:val>
        </c:ser>
        <c:ser>
          <c:idx val="4"/>
          <c:order val="4"/>
          <c:tx>
            <c:strRef>
              <c:f>[2]Headcount!$F$87</c:f>
              <c:strCache>
                <c:ptCount val="1"/>
                <c:pt idx="0">
                  <c:v>Fall 2014</c:v>
                </c:pt>
              </c:strCache>
            </c:strRef>
          </c:tx>
          <c:spPr>
            <a:solidFill>
              <a:schemeClr val="accent5">
                <a:tint val="54000"/>
              </a:schemeClr>
            </a:solidFill>
            <a:ln>
              <a:noFill/>
            </a:ln>
            <a:effectLst/>
          </c:spPr>
          <c:invertIfNegative val="0"/>
          <c:cat>
            <c:strRef>
              <c:f>[2]Headcount!$A$88:$A$91</c:f>
              <c:strCache>
                <c:ptCount val="4"/>
                <c:pt idx="0">
                  <c:v>Chuukese</c:v>
                </c:pt>
                <c:pt idx="1">
                  <c:v>Kosraean</c:v>
                </c:pt>
                <c:pt idx="2">
                  <c:v>Pohnpeian</c:v>
                </c:pt>
                <c:pt idx="3">
                  <c:v>Yapese</c:v>
                </c:pt>
              </c:strCache>
            </c:strRef>
          </c:cat>
          <c:val>
            <c:numRef>
              <c:f>[2]Headcount!$F$88:$F$91</c:f>
              <c:numCache>
                <c:formatCode>General</c:formatCode>
                <c:ptCount val="4"/>
                <c:pt idx="0">
                  <c:v>0.14633105802047783</c:v>
                </c:pt>
                <c:pt idx="1">
                  <c:v>0.12627986348122866</c:v>
                </c:pt>
                <c:pt idx="2">
                  <c:v>0.59769624573378843</c:v>
                </c:pt>
                <c:pt idx="3">
                  <c:v>0.12372013651877133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43242592"/>
        <c:axId val="943242048"/>
      </c:barChart>
      <c:catAx>
        <c:axId val="943242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43242048"/>
        <c:crosses val="autoZero"/>
        <c:auto val="1"/>
        <c:lblAlgn val="ctr"/>
        <c:lblOffset val="100"/>
        <c:noMultiLvlLbl val="0"/>
      </c:catAx>
      <c:valAx>
        <c:axId val="9432420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Percent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4324259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Fall</a:t>
            </a:r>
            <a:r>
              <a:rPr lang="en-US" sz="1200" b="1" baseline="0"/>
              <a:t> Semester Enrollment by Degree Type</a:t>
            </a:r>
            <a:endParaRPr lang="en-US" sz="1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[2]Headcount!$B$28</c:f>
              <c:strCache>
                <c:ptCount val="1"/>
                <c:pt idx="0">
                  <c:v>Fall 2010</c:v>
                </c:pt>
              </c:strCache>
            </c:strRef>
          </c:tx>
          <c:spPr>
            <a:solidFill>
              <a:schemeClr val="accent5">
                <a:shade val="53000"/>
              </a:schemeClr>
            </a:solidFill>
            <a:ln>
              <a:noFill/>
            </a:ln>
            <a:effectLst/>
          </c:spPr>
          <c:invertIfNegative val="0"/>
          <c:cat>
            <c:strRef>
              <c:f>[2]Headcount!$A$29:$A$34</c:f>
              <c:strCache>
                <c:ptCount val="6"/>
                <c:pt idx="0">
                  <c:v>Associate of Applied Science</c:v>
                </c:pt>
                <c:pt idx="1">
                  <c:v>Associate of Arts</c:v>
                </c:pt>
                <c:pt idx="2">
                  <c:v>Associate of Science</c:v>
                </c:pt>
                <c:pt idx="3">
                  <c:v>Bachelor of Arts</c:v>
                </c:pt>
                <c:pt idx="4">
                  <c:v>Certificate of Achievement</c:v>
                </c:pt>
                <c:pt idx="5">
                  <c:v>Third-Year Certificate of Achievement</c:v>
                </c:pt>
              </c:strCache>
            </c:strRef>
          </c:cat>
          <c:val>
            <c:numRef>
              <c:f>[2]Headcount!$B$29:$B$34</c:f>
              <c:numCache>
                <c:formatCode>General</c:formatCode>
                <c:ptCount val="6"/>
                <c:pt idx="0">
                  <c:v>106</c:v>
                </c:pt>
                <c:pt idx="1">
                  <c:v>905</c:v>
                </c:pt>
                <c:pt idx="2">
                  <c:v>715</c:v>
                </c:pt>
                <c:pt idx="3">
                  <c:v>37</c:v>
                </c:pt>
                <c:pt idx="4">
                  <c:v>814</c:v>
                </c:pt>
                <c:pt idx="5">
                  <c:v>116</c:v>
                </c:pt>
              </c:numCache>
            </c:numRef>
          </c:val>
        </c:ser>
        <c:ser>
          <c:idx val="1"/>
          <c:order val="1"/>
          <c:tx>
            <c:strRef>
              <c:f>[2]Headcount!$C$28</c:f>
              <c:strCache>
                <c:ptCount val="1"/>
                <c:pt idx="0">
                  <c:v>Fall 2011</c:v>
                </c:pt>
              </c:strCache>
            </c:strRef>
          </c:tx>
          <c:spPr>
            <a:solidFill>
              <a:schemeClr val="accent5">
                <a:shade val="76000"/>
              </a:schemeClr>
            </a:solidFill>
            <a:ln>
              <a:noFill/>
            </a:ln>
            <a:effectLst/>
          </c:spPr>
          <c:invertIfNegative val="0"/>
          <c:cat>
            <c:strRef>
              <c:f>[2]Headcount!$A$29:$A$34</c:f>
              <c:strCache>
                <c:ptCount val="6"/>
                <c:pt idx="0">
                  <c:v>Associate of Applied Science</c:v>
                </c:pt>
                <c:pt idx="1">
                  <c:v>Associate of Arts</c:v>
                </c:pt>
                <c:pt idx="2">
                  <c:v>Associate of Science</c:v>
                </c:pt>
                <c:pt idx="3">
                  <c:v>Bachelor of Arts</c:v>
                </c:pt>
                <c:pt idx="4">
                  <c:v>Certificate of Achievement</c:v>
                </c:pt>
                <c:pt idx="5">
                  <c:v>Third-Year Certificate of Achievement</c:v>
                </c:pt>
              </c:strCache>
            </c:strRef>
          </c:cat>
          <c:val>
            <c:numRef>
              <c:f>[2]Headcount!$C$29:$C$34</c:f>
              <c:numCache>
                <c:formatCode>General</c:formatCode>
                <c:ptCount val="6"/>
                <c:pt idx="0">
                  <c:v>180</c:v>
                </c:pt>
                <c:pt idx="1">
                  <c:v>1109</c:v>
                </c:pt>
                <c:pt idx="2">
                  <c:v>735</c:v>
                </c:pt>
                <c:pt idx="3">
                  <c:v>51</c:v>
                </c:pt>
                <c:pt idx="4">
                  <c:v>729</c:v>
                </c:pt>
                <c:pt idx="5">
                  <c:v>107</c:v>
                </c:pt>
              </c:numCache>
            </c:numRef>
          </c:val>
        </c:ser>
        <c:ser>
          <c:idx val="2"/>
          <c:order val="2"/>
          <c:tx>
            <c:strRef>
              <c:f>[2]Headcount!$D$28</c:f>
              <c:strCache>
                <c:ptCount val="1"/>
                <c:pt idx="0">
                  <c:v>Fall 2012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[2]Headcount!$A$29:$A$34</c:f>
              <c:strCache>
                <c:ptCount val="6"/>
                <c:pt idx="0">
                  <c:v>Associate of Applied Science</c:v>
                </c:pt>
                <c:pt idx="1">
                  <c:v>Associate of Arts</c:v>
                </c:pt>
                <c:pt idx="2">
                  <c:v>Associate of Science</c:v>
                </c:pt>
                <c:pt idx="3">
                  <c:v>Bachelor of Arts</c:v>
                </c:pt>
                <c:pt idx="4">
                  <c:v>Certificate of Achievement</c:v>
                </c:pt>
                <c:pt idx="5">
                  <c:v>Third-Year Certificate of Achievement</c:v>
                </c:pt>
              </c:strCache>
            </c:strRef>
          </c:cat>
          <c:val>
            <c:numRef>
              <c:f>[2]Headcount!$D$29:$D$34</c:f>
              <c:numCache>
                <c:formatCode>General</c:formatCode>
                <c:ptCount val="6"/>
                <c:pt idx="0">
                  <c:v>183</c:v>
                </c:pt>
                <c:pt idx="1">
                  <c:v>1025</c:v>
                </c:pt>
                <c:pt idx="2">
                  <c:v>726</c:v>
                </c:pt>
                <c:pt idx="3">
                  <c:v>43</c:v>
                </c:pt>
                <c:pt idx="4">
                  <c:v>714</c:v>
                </c:pt>
                <c:pt idx="5">
                  <c:v>47</c:v>
                </c:pt>
              </c:numCache>
            </c:numRef>
          </c:val>
        </c:ser>
        <c:ser>
          <c:idx val="3"/>
          <c:order val="3"/>
          <c:tx>
            <c:strRef>
              <c:f>[2]Headcount!$E$28</c:f>
              <c:strCache>
                <c:ptCount val="1"/>
                <c:pt idx="0">
                  <c:v>Fall 2013</c:v>
                </c:pt>
              </c:strCache>
            </c:strRef>
          </c:tx>
          <c:spPr>
            <a:solidFill>
              <a:schemeClr val="accent5">
                <a:tint val="77000"/>
              </a:schemeClr>
            </a:solidFill>
            <a:ln>
              <a:noFill/>
            </a:ln>
            <a:effectLst/>
          </c:spPr>
          <c:invertIfNegative val="0"/>
          <c:cat>
            <c:strRef>
              <c:f>[2]Headcount!$A$29:$A$34</c:f>
              <c:strCache>
                <c:ptCount val="6"/>
                <c:pt idx="0">
                  <c:v>Associate of Applied Science</c:v>
                </c:pt>
                <c:pt idx="1">
                  <c:v>Associate of Arts</c:v>
                </c:pt>
                <c:pt idx="2">
                  <c:v>Associate of Science</c:v>
                </c:pt>
                <c:pt idx="3">
                  <c:v>Bachelor of Arts</c:v>
                </c:pt>
                <c:pt idx="4">
                  <c:v>Certificate of Achievement</c:v>
                </c:pt>
                <c:pt idx="5">
                  <c:v>Third-Year Certificate of Achievement</c:v>
                </c:pt>
              </c:strCache>
            </c:strRef>
          </c:cat>
          <c:val>
            <c:numRef>
              <c:f>[2]Headcount!$E$29:$E$34</c:f>
              <c:numCache>
                <c:formatCode>General</c:formatCode>
                <c:ptCount val="6"/>
                <c:pt idx="0">
                  <c:v>151</c:v>
                </c:pt>
                <c:pt idx="1">
                  <c:v>866</c:v>
                </c:pt>
                <c:pt idx="2">
                  <c:v>610</c:v>
                </c:pt>
                <c:pt idx="3">
                  <c:v>37</c:v>
                </c:pt>
                <c:pt idx="4">
                  <c:v>698</c:v>
                </c:pt>
                <c:pt idx="5">
                  <c:v>62</c:v>
                </c:pt>
              </c:numCache>
            </c:numRef>
          </c:val>
        </c:ser>
        <c:ser>
          <c:idx val="4"/>
          <c:order val="4"/>
          <c:tx>
            <c:strRef>
              <c:f>[2]Headcount!$F$28</c:f>
              <c:strCache>
                <c:ptCount val="1"/>
                <c:pt idx="0">
                  <c:v>Fall 2014</c:v>
                </c:pt>
              </c:strCache>
            </c:strRef>
          </c:tx>
          <c:spPr>
            <a:solidFill>
              <a:schemeClr val="accent5">
                <a:tint val="54000"/>
              </a:schemeClr>
            </a:solidFill>
            <a:ln>
              <a:noFill/>
            </a:ln>
            <a:effectLst/>
          </c:spPr>
          <c:invertIfNegative val="0"/>
          <c:cat>
            <c:strRef>
              <c:f>[2]Headcount!$A$29:$A$34</c:f>
              <c:strCache>
                <c:ptCount val="6"/>
                <c:pt idx="0">
                  <c:v>Associate of Applied Science</c:v>
                </c:pt>
                <c:pt idx="1">
                  <c:v>Associate of Arts</c:v>
                </c:pt>
                <c:pt idx="2">
                  <c:v>Associate of Science</c:v>
                </c:pt>
                <c:pt idx="3">
                  <c:v>Bachelor of Arts</c:v>
                </c:pt>
                <c:pt idx="4">
                  <c:v>Certificate of Achievement</c:v>
                </c:pt>
                <c:pt idx="5">
                  <c:v>Third-Year Certificate of Achievement</c:v>
                </c:pt>
              </c:strCache>
            </c:strRef>
          </c:cat>
          <c:val>
            <c:numRef>
              <c:f>[2]Headcount!$F$29:$F$34</c:f>
              <c:numCache>
                <c:formatCode>General</c:formatCode>
                <c:ptCount val="6"/>
                <c:pt idx="0">
                  <c:v>127</c:v>
                </c:pt>
                <c:pt idx="1">
                  <c:v>788</c:v>
                </c:pt>
                <c:pt idx="2">
                  <c:v>591</c:v>
                </c:pt>
                <c:pt idx="3">
                  <c:v>22</c:v>
                </c:pt>
                <c:pt idx="4">
                  <c:v>715</c:v>
                </c:pt>
                <c:pt idx="5">
                  <c:v>91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43243680"/>
        <c:axId val="943246400"/>
      </c:barChart>
      <c:catAx>
        <c:axId val="943243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43246400"/>
        <c:crosses val="autoZero"/>
        <c:auto val="1"/>
        <c:lblAlgn val="ctr"/>
        <c:lblOffset val="100"/>
        <c:noMultiLvlLbl val="0"/>
      </c:catAx>
      <c:valAx>
        <c:axId val="9432464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Students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432436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Fall</a:t>
            </a:r>
            <a:r>
              <a:rPr lang="en-US" sz="1200" b="1" baseline="0"/>
              <a:t> Semester Enrollment by Degree Type</a:t>
            </a:r>
            <a:endParaRPr lang="en-US" sz="1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[2]Headcount!$B$28</c:f>
              <c:strCache>
                <c:ptCount val="1"/>
                <c:pt idx="0">
                  <c:v>Fall 2010</c:v>
                </c:pt>
              </c:strCache>
            </c:strRef>
          </c:tx>
          <c:spPr>
            <a:solidFill>
              <a:schemeClr val="accent5">
                <a:shade val="53000"/>
              </a:schemeClr>
            </a:solidFill>
            <a:ln>
              <a:noFill/>
            </a:ln>
            <a:effectLst/>
          </c:spPr>
          <c:invertIfNegative val="0"/>
          <c:cat>
            <c:strRef>
              <c:f>[2]Headcount!$A$29:$A$34</c:f>
              <c:strCache>
                <c:ptCount val="6"/>
                <c:pt idx="0">
                  <c:v>Associate of Applied Science</c:v>
                </c:pt>
                <c:pt idx="1">
                  <c:v>Associate of Arts</c:v>
                </c:pt>
                <c:pt idx="2">
                  <c:v>Associate of Science</c:v>
                </c:pt>
                <c:pt idx="3">
                  <c:v>Bachelor of Arts</c:v>
                </c:pt>
                <c:pt idx="4">
                  <c:v>Certificate of Achievement</c:v>
                </c:pt>
                <c:pt idx="5">
                  <c:v>Third-Year Certificate of Achievement</c:v>
                </c:pt>
              </c:strCache>
            </c:strRef>
          </c:cat>
          <c:val>
            <c:numRef>
              <c:f>[2]Headcount!$B$29:$B$34</c:f>
              <c:numCache>
                <c:formatCode>General</c:formatCode>
                <c:ptCount val="6"/>
                <c:pt idx="0">
                  <c:v>106</c:v>
                </c:pt>
                <c:pt idx="1">
                  <c:v>905</c:v>
                </c:pt>
                <c:pt idx="2">
                  <c:v>715</c:v>
                </c:pt>
                <c:pt idx="3">
                  <c:v>37</c:v>
                </c:pt>
                <c:pt idx="4">
                  <c:v>814</c:v>
                </c:pt>
                <c:pt idx="5">
                  <c:v>116</c:v>
                </c:pt>
              </c:numCache>
            </c:numRef>
          </c:val>
        </c:ser>
        <c:ser>
          <c:idx val="1"/>
          <c:order val="1"/>
          <c:tx>
            <c:strRef>
              <c:f>[2]Headcount!$C$28</c:f>
              <c:strCache>
                <c:ptCount val="1"/>
                <c:pt idx="0">
                  <c:v>Fall 2011</c:v>
                </c:pt>
              </c:strCache>
            </c:strRef>
          </c:tx>
          <c:spPr>
            <a:solidFill>
              <a:schemeClr val="accent5">
                <a:shade val="76000"/>
              </a:schemeClr>
            </a:solidFill>
            <a:ln>
              <a:noFill/>
            </a:ln>
            <a:effectLst/>
          </c:spPr>
          <c:invertIfNegative val="0"/>
          <c:cat>
            <c:strRef>
              <c:f>[2]Headcount!$A$29:$A$34</c:f>
              <c:strCache>
                <c:ptCount val="6"/>
                <c:pt idx="0">
                  <c:v>Associate of Applied Science</c:v>
                </c:pt>
                <c:pt idx="1">
                  <c:v>Associate of Arts</c:v>
                </c:pt>
                <c:pt idx="2">
                  <c:v>Associate of Science</c:v>
                </c:pt>
                <c:pt idx="3">
                  <c:v>Bachelor of Arts</c:v>
                </c:pt>
                <c:pt idx="4">
                  <c:v>Certificate of Achievement</c:v>
                </c:pt>
                <c:pt idx="5">
                  <c:v>Third-Year Certificate of Achievement</c:v>
                </c:pt>
              </c:strCache>
            </c:strRef>
          </c:cat>
          <c:val>
            <c:numRef>
              <c:f>[2]Headcount!$C$29:$C$34</c:f>
              <c:numCache>
                <c:formatCode>General</c:formatCode>
                <c:ptCount val="6"/>
                <c:pt idx="0">
                  <c:v>180</c:v>
                </c:pt>
                <c:pt idx="1">
                  <c:v>1109</c:v>
                </c:pt>
                <c:pt idx="2">
                  <c:v>735</c:v>
                </c:pt>
                <c:pt idx="3">
                  <c:v>51</c:v>
                </c:pt>
                <c:pt idx="4">
                  <c:v>729</c:v>
                </c:pt>
                <c:pt idx="5">
                  <c:v>107</c:v>
                </c:pt>
              </c:numCache>
            </c:numRef>
          </c:val>
        </c:ser>
        <c:ser>
          <c:idx val="2"/>
          <c:order val="2"/>
          <c:tx>
            <c:strRef>
              <c:f>[2]Headcount!$D$28</c:f>
              <c:strCache>
                <c:ptCount val="1"/>
                <c:pt idx="0">
                  <c:v>Fall 2012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[2]Headcount!$A$29:$A$34</c:f>
              <c:strCache>
                <c:ptCount val="6"/>
                <c:pt idx="0">
                  <c:v>Associate of Applied Science</c:v>
                </c:pt>
                <c:pt idx="1">
                  <c:v>Associate of Arts</c:v>
                </c:pt>
                <c:pt idx="2">
                  <c:v>Associate of Science</c:v>
                </c:pt>
                <c:pt idx="3">
                  <c:v>Bachelor of Arts</c:v>
                </c:pt>
                <c:pt idx="4">
                  <c:v>Certificate of Achievement</c:v>
                </c:pt>
                <c:pt idx="5">
                  <c:v>Third-Year Certificate of Achievement</c:v>
                </c:pt>
              </c:strCache>
            </c:strRef>
          </c:cat>
          <c:val>
            <c:numRef>
              <c:f>[2]Headcount!$D$29:$D$34</c:f>
              <c:numCache>
                <c:formatCode>General</c:formatCode>
                <c:ptCount val="6"/>
                <c:pt idx="0">
                  <c:v>183</c:v>
                </c:pt>
                <c:pt idx="1">
                  <c:v>1025</c:v>
                </c:pt>
                <c:pt idx="2">
                  <c:v>726</c:v>
                </c:pt>
                <c:pt idx="3">
                  <c:v>43</c:v>
                </c:pt>
                <c:pt idx="4">
                  <c:v>714</c:v>
                </c:pt>
                <c:pt idx="5">
                  <c:v>47</c:v>
                </c:pt>
              </c:numCache>
            </c:numRef>
          </c:val>
        </c:ser>
        <c:ser>
          <c:idx val="3"/>
          <c:order val="3"/>
          <c:tx>
            <c:strRef>
              <c:f>[2]Headcount!$E$28</c:f>
              <c:strCache>
                <c:ptCount val="1"/>
                <c:pt idx="0">
                  <c:v>Fall 2013</c:v>
                </c:pt>
              </c:strCache>
            </c:strRef>
          </c:tx>
          <c:spPr>
            <a:solidFill>
              <a:schemeClr val="accent5">
                <a:tint val="77000"/>
              </a:schemeClr>
            </a:solidFill>
            <a:ln>
              <a:noFill/>
            </a:ln>
            <a:effectLst/>
          </c:spPr>
          <c:invertIfNegative val="0"/>
          <c:cat>
            <c:strRef>
              <c:f>[2]Headcount!$A$29:$A$34</c:f>
              <c:strCache>
                <c:ptCount val="6"/>
                <c:pt idx="0">
                  <c:v>Associate of Applied Science</c:v>
                </c:pt>
                <c:pt idx="1">
                  <c:v>Associate of Arts</c:v>
                </c:pt>
                <c:pt idx="2">
                  <c:v>Associate of Science</c:v>
                </c:pt>
                <c:pt idx="3">
                  <c:v>Bachelor of Arts</c:v>
                </c:pt>
                <c:pt idx="4">
                  <c:v>Certificate of Achievement</c:v>
                </c:pt>
                <c:pt idx="5">
                  <c:v>Third-Year Certificate of Achievement</c:v>
                </c:pt>
              </c:strCache>
            </c:strRef>
          </c:cat>
          <c:val>
            <c:numRef>
              <c:f>[2]Headcount!$E$29:$E$34</c:f>
              <c:numCache>
                <c:formatCode>General</c:formatCode>
                <c:ptCount val="6"/>
                <c:pt idx="0">
                  <c:v>151</c:v>
                </c:pt>
                <c:pt idx="1">
                  <c:v>866</c:v>
                </c:pt>
                <c:pt idx="2">
                  <c:v>610</c:v>
                </c:pt>
                <c:pt idx="3">
                  <c:v>37</c:v>
                </c:pt>
                <c:pt idx="4">
                  <c:v>698</c:v>
                </c:pt>
                <c:pt idx="5">
                  <c:v>62</c:v>
                </c:pt>
              </c:numCache>
            </c:numRef>
          </c:val>
        </c:ser>
        <c:ser>
          <c:idx val="4"/>
          <c:order val="4"/>
          <c:tx>
            <c:strRef>
              <c:f>[2]Headcount!$F$28</c:f>
              <c:strCache>
                <c:ptCount val="1"/>
                <c:pt idx="0">
                  <c:v>Fall 2014</c:v>
                </c:pt>
              </c:strCache>
            </c:strRef>
          </c:tx>
          <c:spPr>
            <a:solidFill>
              <a:schemeClr val="accent5">
                <a:tint val="54000"/>
              </a:schemeClr>
            </a:solidFill>
            <a:ln>
              <a:noFill/>
            </a:ln>
            <a:effectLst/>
          </c:spPr>
          <c:invertIfNegative val="0"/>
          <c:cat>
            <c:strRef>
              <c:f>[2]Headcount!$A$29:$A$34</c:f>
              <c:strCache>
                <c:ptCount val="6"/>
                <c:pt idx="0">
                  <c:v>Associate of Applied Science</c:v>
                </c:pt>
                <c:pt idx="1">
                  <c:v>Associate of Arts</c:v>
                </c:pt>
                <c:pt idx="2">
                  <c:v>Associate of Science</c:v>
                </c:pt>
                <c:pt idx="3">
                  <c:v>Bachelor of Arts</c:v>
                </c:pt>
                <c:pt idx="4">
                  <c:v>Certificate of Achievement</c:v>
                </c:pt>
                <c:pt idx="5">
                  <c:v>Third-Year Certificate of Achievement</c:v>
                </c:pt>
              </c:strCache>
            </c:strRef>
          </c:cat>
          <c:val>
            <c:numRef>
              <c:f>[2]Headcount!$F$29:$F$34</c:f>
              <c:numCache>
                <c:formatCode>General</c:formatCode>
                <c:ptCount val="6"/>
                <c:pt idx="0">
                  <c:v>127</c:v>
                </c:pt>
                <c:pt idx="1">
                  <c:v>788</c:v>
                </c:pt>
                <c:pt idx="2">
                  <c:v>591</c:v>
                </c:pt>
                <c:pt idx="3">
                  <c:v>22</c:v>
                </c:pt>
                <c:pt idx="4">
                  <c:v>715</c:v>
                </c:pt>
                <c:pt idx="5">
                  <c:v>91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43247488"/>
        <c:axId val="943253472"/>
      </c:barChart>
      <c:catAx>
        <c:axId val="943247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43253472"/>
        <c:crosses val="autoZero"/>
        <c:auto val="1"/>
        <c:lblAlgn val="ctr"/>
        <c:lblOffset val="100"/>
        <c:noMultiLvlLbl val="0"/>
      </c:catAx>
      <c:valAx>
        <c:axId val="9432534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Students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43247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12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13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14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15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16.xml><?xml version="1.0" encoding="utf-8"?>
<cs:colorStyle xmlns:cs="http://schemas.microsoft.com/office/drawing/2012/chartStyle" xmlns:a="http://schemas.openxmlformats.org/drawingml/2006/main" meth="withinLinearReversed" id="22">
  <a:schemeClr val="accent2"/>
</cs:colorStyle>
</file>

<file path=xl/charts/colors17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18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2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20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22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23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24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25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3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4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5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6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7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8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9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232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  <a:alpha val="54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  <a:alpha val="51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8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3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7" Type="http://schemas.openxmlformats.org/officeDocument/2006/relationships/chart" Target="../charts/chart16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Relationship Id="rId6" Type="http://schemas.openxmlformats.org/officeDocument/2006/relationships/chart" Target="../charts/chart15.xml"/><Relationship Id="rId5" Type="http://schemas.openxmlformats.org/officeDocument/2006/relationships/chart" Target="../charts/chart14.xml"/><Relationship Id="rId4" Type="http://schemas.openxmlformats.org/officeDocument/2006/relationships/chart" Target="../charts/chart1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5.xml"/><Relationship Id="rId3" Type="http://schemas.openxmlformats.org/officeDocument/2006/relationships/chart" Target="../charts/chart20.xml"/><Relationship Id="rId7" Type="http://schemas.openxmlformats.org/officeDocument/2006/relationships/chart" Target="../charts/chart24.xml"/><Relationship Id="rId2" Type="http://schemas.openxmlformats.org/officeDocument/2006/relationships/chart" Target="../charts/chart19.xml"/><Relationship Id="rId1" Type="http://schemas.openxmlformats.org/officeDocument/2006/relationships/chart" Target="../charts/chart18.xml"/><Relationship Id="rId6" Type="http://schemas.openxmlformats.org/officeDocument/2006/relationships/chart" Target="../charts/chart23.xml"/><Relationship Id="rId5" Type="http://schemas.openxmlformats.org/officeDocument/2006/relationships/chart" Target="../charts/chart22.xml"/><Relationship Id="rId4" Type="http://schemas.openxmlformats.org/officeDocument/2006/relationships/chart" Target="../charts/chart2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304800</xdr:colOff>
      <xdr:row>14</xdr:row>
      <xdr:rowOff>76200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0</xdr:row>
      <xdr:rowOff>0</xdr:rowOff>
    </xdr:from>
    <xdr:to>
      <xdr:col>15</xdr:col>
      <xdr:colOff>304800</xdr:colOff>
      <xdr:row>14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16</xdr:row>
      <xdr:rowOff>0</xdr:rowOff>
    </xdr:from>
    <xdr:to>
      <xdr:col>7</xdr:col>
      <xdr:colOff>304800</xdr:colOff>
      <xdr:row>30</xdr:row>
      <xdr:rowOff>76200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0</xdr:colOff>
      <xdr:row>16</xdr:row>
      <xdr:rowOff>0</xdr:rowOff>
    </xdr:from>
    <xdr:to>
      <xdr:col>15</xdr:col>
      <xdr:colOff>304800</xdr:colOff>
      <xdr:row>30</xdr:row>
      <xdr:rowOff>76200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31</xdr:row>
      <xdr:rowOff>0</xdr:rowOff>
    </xdr:from>
    <xdr:to>
      <xdr:col>7</xdr:col>
      <xdr:colOff>304800</xdr:colOff>
      <xdr:row>45</xdr:row>
      <xdr:rowOff>76200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0</xdr:colOff>
      <xdr:row>31</xdr:row>
      <xdr:rowOff>0</xdr:rowOff>
    </xdr:from>
    <xdr:to>
      <xdr:col>15</xdr:col>
      <xdr:colOff>304800</xdr:colOff>
      <xdr:row>45</xdr:row>
      <xdr:rowOff>76200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16</xdr:col>
      <xdr:colOff>0</xdr:colOff>
      <xdr:row>31</xdr:row>
      <xdr:rowOff>0</xdr:rowOff>
    </xdr:from>
    <xdr:to>
      <xdr:col>23</xdr:col>
      <xdr:colOff>304800</xdr:colOff>
      <xdr:row>45</xdr:row>
      <xdr:rowOff>76200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16</xdr:col>
      <xdr:colOff>0</xdr:colOff>
      <xdr:row>0</xdr:row>
      <xdr:rowOff>0</xdr:rowOff>
    </xdr:from>
    <xdr:to>
      <xdr:col>23</xdr:col>
      <xdr:colOff>304800</xdr:colOff>
      <xdr:row>14</xdr:row>
      <xdr:rowOff>76200</xdr:rowOff>
    </xdr:to>
    <xdr:graphicFrame macro="">
      <xdr:nvGraphicFramePr>
        <xdr:cNvPr id="9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16</xdr:col>
      <xdr:colOff>0</xdr:colOff>
      <xdr:row>16</xdr:row>
      <xdr:rowOff>0</xdr:rowOff>
    </xdr:from>
    <xdr:to>
      <xdr:col>23</xdr:col>
      <xdr:colOff>304800</xdr:colOff>
      <xdr:row>30</xdr:row>
      <xdr:rowOff>76200</xdr:rowOff>
    </xdr:to>
    <xdr:graphicFrame macro="">
      <xdr:nvGraphicFramePr>
        <xdr:cNvPr id="10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304800</xdr:colOff>
      <xdr:row>14</xdr:row>
      <xdr:rowOff>76200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0</xdr:row>
      <xdr:rowOff>0</xdr:rowOff>
    </xdr:from>
    <xdr:to>
      <xdr:col>15</xdr:col>
      <xdr:colOff>304800</xdr:colOff>
      <xdr:row>14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15</xdr:row>
      <xdr:rowOff>0</xdr:rowOff>
    </xdr:from>
    <xdr:to>
      <xdr:col>7</xdr:col>
      <xdr:colOff>304800</xdr:colOff>
      <xdr:row>29</xdr:row>
      <xdr:rowOff>76200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0</xdr:colOff>
      <xdr:row>15</xdr:row>
      <xdr:rowOff>0</xdr:rowOff>
    </xdr:from>
    <xdr:to>
      <xdr:col>15</xdr:col>
      <xdr:colOff>304800</xdr:colOff>
      <xdr:row>29</xdr:row>
      <xdr:rowOff>76200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30</xdr:row>
      <xdr:rowOff>85725</xdr:rowOff>
    </xdr:from>
    <xdr:to>
      <xdr:col>7</xdr:col>
      <xdr:colOff>304800</xdr:colOff>
      <xdr:row>44</xdr:row>
      <xdr:rowOff>161925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590550</xdr:colOff>
      <xdr:row>30</xdr:row>
      <xdr:rowOff>0</xdr:rowOff>
    </xdr:from>
    <xdr:to>
      <xdr:col>15</xdr:col>
      <xdr:colOff>285750</xdr:colOff>
      <xdr:row>44</xdr:row>
      <xdr:rowOff>76200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595312</xdr:colOff>
      <xdr:row>48</xdr:row>
      <xdr:rowOff>14287</xdr:rowOff>
    </xdr:from>
    <xdr:to>
      <xdr:col>14</xdr:col>
      <xdr:colOff>290512</xdr:colOff>
      <xdr:row>53</xdr:row>
      <xdr:rowOff>471487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442912</xdr:colOff>
      <xdr:row>19</xdr:row>
      <xdr:rowOff>185737</xdr:rowOff>
    </xdr:from>
    <xdr:to>
      <xdr:col>14</xdr:col>
      <xdr:colOff>138112</xdr:colOff>
      <xdr:row>34</xdr:row>
      <xdr:rowOff>71437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390525</xdr:colOff>
      <xdr:row>0</xdr:row>
      <xdr:rowOff>0</xdr:rowOff>
    </xdr:from>
    <xdr:to>
      <xdr:col>18</xdr:col>
      <xdr:colOff>85725</xdr:colOff>
      <xdr:row>14</xdr:row>
      <xdr:rowOff>76200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419100</xdr:colOff>
      <xdr:row>37</xdr:row>
      <xdr:rowOff>180975</xdr:rowOff>
    </xdr:from>
    <xdr:to>
      <xdr:col>15</xdr:col>
      <xdr:colOff>114300</xdr:colOff>
      <xdr:row>52</xdr:row>
      <xdr:rowOff>66675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17</xdr:col>
      <xdr:colOff>400050</xdr:colOff>
      <xdr:row>23</xdr:row>
      <xdr:rowOff>171450</xdr:rowOff>
    </xdr:from>
    <xdr:to>
      <xdr:col>25</xdr:col>
      <xdr:colOff>95250</xdr:colOff>
      <xdr:row>38</xdr:row>
      <xdr:rowOff>57150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37</xdr:row>
      <xdr:rowOff>95250</xdr:rowOff>
    </xdr:from>
    <xdr:to>
      <xdr:col>7</xdr:col>
      <xdr:colOff>304800</xdr:colOff>
      <xdr:row>51</xdr:row>
      <xdr:rowOff>171450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15</xdr:col>
      <xdr:colOff>309562</xdr:colOff>
      <xdr:row>38</xdr:row>
      <xdr:rowOff>9525</xdr:rowOff>
    </xdr:from>
    <xdr:to>
      <xdr:col>23</xdr:col>
      <xdr:colOff>4762</xdr:colOff>
      <xdr:row>52</xdr:row>
      <xdr:rowOff>85725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571500</xdr:colOff>
      <xdr:row>53</xdr:row>
      <xdr:rowOff>52387</xdr:rowOff>
    </xdr:from>
    <xdr:to>
      <xdr:col>15</xdr:col>
      <xdr:colOff>266700</xdr:colOff>
      <xdr:row>65</xdr:row>
      <xdr:rowOff>128587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8</xdr:col>
      <xdr:colOff>0</xdr:colOff>
      <xdr:row>68</xdr:row>
      <xdr:rowOff>42862</xdr:rowOff>
    </xdr:from>
    <xdr:to>
      <xdr:col>15</xdr:col>
      <xdr:colOff>304800</xdr:colOff>
      <xdr:row>82</xdr:row>
      <xdr:rowOff>119062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8</xdr:col>
      <xdr:colOff>371475</xdr:colOff>
      <xdr:row>86</xdr:row>
      <xdr:rowOff>338137</xdr:rowOff>
    </xdr:from>
    <xdr:to>
      <xdr:col>16</xdr:col>
      <xdr:colOff>66675</xdr:colOff>
      <xdr:row>98</xdr:row>
      <xdr:rowOff>33337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RPO/Google%20Drive/Databases/MasterDatabase/Accreditation/Academic%20Year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RPO/Google%20Drive/Databases/MasterDatabase/Accreditation/Accrediation%20Data%20Reformat%20Fall%20Graph%20Format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RPO/Google%20Drive/Databases/MasterDatabase/Accreditation/Accrediation%20data%20Reformat%20Spring%20FOR%20GRAPHING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RPO/Google%20Drive/Databases/MasterDatabase/Accreditation/Accreditation%20Data%20Reformat%20Summer%20FOR%20GRAPHIN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3">
          <cell r="B3" t="str">
            <v>AY10/11</v>
          </cell>
          <cell r="C3" t="str">
            <v>AY11/12</v>
          </cell>
          <cell r="D3" t="str">
            <v>AY12/13</v>
          </cell>
          <cell r="E3" t="str">
            <v>AY13/14</v>
          </cell>
          <cell r="F3" t="str">
            <v>AY14/15</v>
          </cell>
        </row>
        <row r="4">
          <cell r="A4" t="str">
            <v>Fall</v>
          </cell>
          <cell r="B4">
            <v>2700</v>
          </cell>
          <cell r="C4">
            <v>2913</v>
          </cell>
          <cell r="D4">
            <v>2744</v>
          </cell>
          <cell r="E4">
            <v>2444</v>
          </cell>
          <cell r="F4">
            <v>2344</v>
          </cell>
        </row>
        <row r="5">
          <cell r="A5" t="str">
            <v>Spring</v>
          </cell>
          <cell r="B5">
            <v>2397</v>
          </cell>
          <cell r="C5">
            <v>2543</v>
          </cell>
          <cell r="D5">
            <v>2337</v>
          </cell>
          <cell r="E5">
            <v>2094</v>
          </cell>
          <cell r="F5">
            <v>2099</v>
          </cell>
        </row>
        <row r="6">
          <cell r="A6" t="str">
            <v>Summer</v>
          </cell>
          <cell r="B6">
            <v>2109</v>
          </cell>
          <cell r="C6">
            <v>1276</v>
          </cell>
          <cell r="D6">
            <v>1220</v>
          </cell>
          <cell r="E6">
            <v>998</v>
          </cell>
          <cell r="F6">
            <v>1081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count"/>
      <sheetName val="Sheet1"/>
      <sheetName val="average_Credits"/>
      <sheetName val="credits_FTE"/>
      <sheetName val="headcountUpDown"/>
      <sheetName val="major"/>
      <sheetName val="major_graph"/>
      <sheetName val="New_deseg"/>
      <sheetName val="National_deseg"/>
      <sheetName val="CC_deseg"/>
    </sheetNames>
    <sheetDataSet>
      <sheetData sheetId="0">
        <row r="4">
          <cell r="B4" t="str">
            <v>Fall 2010</v>
          </cell>
          <cell r="C4" t="str">
            <v>Fall 2011</v>
          </cell>
          <cell r="D4" t="str">
            <v>Fall 2012</v>
          </cell>
          <cell r="E4" t="str">
            <v>Fall 2013</v>
          </cell>
          <cell r="F4" t="str">
            <v>Fall 2014</v>
          </cell>
        </row>
        <row r="5">
          <cell r="A5" t="str">
            <v>Continuing</v>
          </cell>
          <cell r="B5">
            <v>1883</v>
          </cell>
          <cell r="C5">
            <v>2041</v>
          </cell>
          <cell r="D5">
            <v>1924</v>
          </cell>
          <cell r="E5">
            <v>1800</v>
          </cell>
          <cell r="F5">
            <v>1613</v>
          </cell>
        </row>
        <row r="6">
          <cell r="A6" t="str">
            <v>New Student</v>
          </cell>
          <cell r="B6">
            <v>650</v>
          </cell>
          <cell r="C6">
            <v>743</v>
          </cell>
          <cell r="D6">
            <v>700</v>
          </cell>
          <cell r="E6">
            <v>481</v>
          </cell>
          <cell r="F6">
            <v>558</v>
          </cell>
        </row>
        <row r="7">
          <cell r="A7" t="str">
            <v>Returning Student</v>
          </cell>
          <cell r="B7">
            <v>167</v>
          </cell>
          <cell r="C7">
            <v>129</v>
          </cell>
          <cell r="D7">
            <v>120</v>
          </cell>
          <cell r="E7">
            <v>163</v>
          </cell>
          <cell r="F7">
            <v>173</v>
          </cell>
        </row>
        <row r="8">
          <cell r="B8" t="str">
            <v>Fall 2010</v>
          </cell>
          <cell r="C8" t="str">
            <v>Fall 2011</v>
          </cell>
          <cell r="D8" t="str">
            <v>Fall 2012</v>
          </cell>
          <cell r="E8" t="str">
            <v>Fall 2013</v>
          </cell>
          <cell r="F8" t="str">
            <v>Fall 2014</v>
          </cell>
        </row>
        <row r="9">
          <cell r="A9" t="str">
            <v>Chuuk</v>
          </cell>
          <cell r="B9">
            <v>479</v>
          </cell>
          <cell r="C9">
            <v>493</v>
          </cell>
          <cell r="D9">
            <v>409</v>
          </cell>
          <cell r="E9">
            <v>319</v>
          </cell>
          <cell r="F9">
            <v>262</v>
          </cell>
        </row>
        <row r="10">
          <cell r="A10" t="str">
            <v>Kosrae</v>
          </cell>
          <cell r="B10">
            <v>218</v>
          </cell>
          <cell r="C10">
            <v>257</v>
          </cell>
          <cell r="D10">
            <v>267</v>
          </cell>
          <cell r="E10">
            <v>243</v>
          </cell>
          <cell r="F10">
            <v>223</v>
          </cell>
        </row>
        <row r="11">
          <cell r="A11" t="str">
            <v>National</v>
          </cell>
          <cell r="B11">
            <v>1056</v>
          </cell>
          <cell r="C11">
            <v>1092</v>
          </cell>
          <cell r="D11">
            <v>1072</v>
          </cell>
          <cell r="E11">
            <v>1018</v>
          </cell>
          <cell r="F11">
            <v>968</v>
          </cell>
        </row>
        <row r="12">
          <cell r="A12" t="str">
            <v>Pohnpei</v>
          </cell>
          <cell r="B12">
            <v>740</v>
          </cell>
          <cell r="C12">
            <v>843</v>
          </cell>
          <cell r="D12">
            <v>771</v>
          </cell>
          <cell r="E12">
            <v>669</v>
          </cell>
          <cell r="F12">
            <v>703</v>
          </cell>
        </row>
        <row r="13">
          <cell r="A13" t="str">
            <v>Yap</v>
          </cell>
          <cell r="B13">
            <v>208</v>
          </cell>
          <cell r="C13">
            <v>228</v>
          </cell>
          <cell r="D13">
            <v>225</v>
          </cell>
          <cell r="E13">
            <v>195</v>
          </cell>
          <cell r="F13">
            <v>188</v>
          </cell>
        </row>
        <row r="17">
          <cell r="B17" t="str">
            <v>Fall 2010</v>
          </cell>
          <cell r="C17" t="str">
            <v>Fall 2011</v>
          </cell>
          <cell r="D17" t="str">
            <v>Fall 2012</v>
          </cell>
          <cell r="E17" t="str">
            <v>Fall 2013</v>
          </cell>
          <cell r="F17" t="str">
            <v>Fall 2014</v>
          </cell>
        </row>
        <row r="18">
          <cell r="A18" t="str">
            <v>Chuukese</v>
          </cell>
          <cell r="B18">
            <v>566</v>
          </cell>
          <cell r="C18">
            <v>587</v>
          </cell>
          <cell r="D18">
            <v>499</v>
          </cell>
          <cell r="E18">
            <v>407</v>
          </cell>
          <cell r="F18">
            <v>343</v>
          </cell>
        </row>
        <row r="19">
          <cell r="A19" t="str">
            <v>Kosraean</v>
          </cell>
          <cell r="B19">
            <v>274</v>
          </cell>
          <cell r="C19">
            <v>326</v>
          </cell>
          <cell r="D19">
            <v>354</v>
          </cell>
          <cell r="E19">
            <v>319</v>
          </cell>
          <cell r="F19">
            <v>296</v>
          </cell>
        </row>
        <row r="20">
          <cell r="A20" t="str">
            <v>Other</v>
          </cell>
          <cell r="B20">
            <v>9</v>
          </cell>
          <cell r="C20">
            <v>9</v>
          </cell>
          <cell r="D20">
            <v>9</v>
          </cell>
          <cell r="E20">
            <v>17</v>
          </cell>
          <cell r="F20">
            <v>14</v>
          </cell>
        </row>
        <row r="21">
          <cell r="A21" t="str">
            <v>Pohnpeian</v>
          </cell>
          <cell r="B21">
            <v>1539</v>
          </cell>
          <cell r="C21">
            <v>1643</v>
          </cell>
          <cell r="D21">
            <v>1550</v>
          </cell>
          <cell r="E21">
            <v>1401</v>
          </cell>
          <cell r="F21">
            <v>1401</v>
          </cell>
        </row>
        <row r="22">
          <cell r="A22" t="str">
            <v>Yapese</v>
          </cell>
          <cell r="B22">
            <v>313</v>
          </cell>
          <cell r="C22">
            <v>348</v>
          </cell>
          <cell r="D22">
            <v>332</v>
          </cell>
          <cell r="E22">
            <v>300</v>
          </cell>
          <cell r="F22">
            <v>290</v>
          </cell>
        </row>
        <row r="28">
          <cell r="B28" t="str">
            <v>Fall 2010</v>
          </cell>
          <cell r="C28" t="str">
            <v>Fall 2011</v>
          </cell>
          <cell r="D28" t="str">
            <v>Fall 2012</v>
          </cell>
          <cell r="E28" t="str">
            <v>Fall 2013</v>
          </cell>
          <cell r="F28" t="str">
            <v>Fall 2014</v>
          </cell>
        </row>
        <row r="29">
          <cell r="A29" t="str">
            <v>Associate of Applied Science</v>
          </cell>
          <cell r="B29">
            <v>106</v>
          </cell>
          <cell r="C29">
            <v>180</v>
          </cell>
          <cell r="D29">
            <v>183</v>
          </cell>
          <cell r="E29">
            <v>151</v>
          </cell>
          <cell r="F29">
            <v>127</v>
          </cell>
        </row>
        <row r="30">
          <cell r="A30" t="str">
            <v>Associate of Arts</v>
          </cell>
          <cell r="B30">
            <v>905</v>
          </cell>
          <cell r="C30">
            <v>1109</v>
          </cell>
          <cell r="D30">
            <v>1025</v>
          </cell>
          <cell r="E30">
            <v>866</v>
          </cell>
          <cell r="F30">
            <v>788</v>
          </cell>
        </row>
        <row r="31">
          <cell r="A31" t="str">
            <v>Associate of Science</v>
          </cell>
          <cell r="B31">
            <v>715</v>
          </cell>
          <cell r="C31">
            <v>735</v>
          </cell>
          <cell r="D31">
            <v>726</v>
          </cell>
          <cell r="E31">
            <v>610</v>
          </cell>
          <cell r="F31">
            <v>591</v>
          </cell>
        </row>
        <row r="32">
          <cell r="A32" t="str">
            <v>Bachelor of Arts</v>
          </cell>
          <cell r="B32">
            <v>37</v>
          </cell>
          <cell r="C32">
            <v>51</v>
          </cell>
          <cell r="D32">
            <v>43</v>
          </cell>
          <cell r="E32">
            <v>37</v>
          </cell>
          <cell r="F32">
            <v>22</v>
          </cell>
        </row>
        <row r="33">
          <cell r="A33" t="str">
            <v>Certificate of Achievement</v>
          </cell>
          <cell r="B33">
            <v>814</v>
          </cell>
          <cell r="C33">
            <v>729</v>
          </cell>
          <cell r="D33">
            <v>714</v>
          </cell>
          <cell r="E33">
            <v>698</v>
          </cell>
          <cell r="F33">
            <v>715</v>
          </cell>
        </row>
        <row r="34">
          <cell r="A34" t="str">
            <v>Third-Year Certificate of Achievement</v>
          </cell>
          <cell r="B34">
            <v>116</v>
          </cell>
          <cell r="C34">
            <v>107</v>
          </cell>
          <cell r="D34">
            <v>47</v>
          </cell>
          <cell r="E34">
            <v>62</v>
          </cell>
          <cell r="F34">
            <v>91</v>
          </cell>
        </row>
        <row r="42">
          <cell r="B42" t="str">
            <v>Fall 2010</v>
          </cell>
          <cell r="C42" t="str">
            <v>Fall 2011</v>
          </cell>
          <cell r="D42" t="str">
            <v>Fall 2012</v>
          </cell>
          <cell r="E42" t="str">
            <v>Fall 2013</v>
          </cell>
          <cell r="F42" t="str">
            <v>Fall 2014</v>
          </cell>
        </row>
        <row r="43">
          <cell r="A43" t="str">
            <v>Full Time</v>
          </cell>
          <cell r="B43">
            <v>0.74962962962962965</v>
          </cell>
          <cell r="C43">
            <v>0.71095090971507036</v>
          </cell>
          <cell r="D43">
            <v>0.6494169096209913</v>
          </cell>
          <cell r="E43">
            <v>0.67021276595744683</v>
          </cell>
          <cell r="F43">
            <v>0.68472696245733788</v>
          </cell>
        </row>
        <row r="44">
          <cell r="A44" t="str">
            <v>Part Time</v>
          </cell>
          <cell r="B44">
            <v>0.25074074074074076</v>
          </cell>
          <cell r="C44">
            <v>0.28904909028492964</v>
          </cell>
          <cell r="D44">
            <v>0.35058309037900875</v>
          </cell>
          <cell r="E44">
            <v>0.32978723404255317</v>
          </cell>
          <cell r="F44">
            <v>0.31527303754266212</v>
          </cell>
        </row>
        <row r="64">
          <cell r="B64" t="str">
            <v>Fall 2010</v>
          </cell>
          <cell r="C64" t="str">
            <v>Fall 2011</v>
          </cell>
          <cell r="D64" t="str">
            <v>Fall 2012</v>
          </cell>
          <cell r="E64" t="str">
            <v>Fall 2013</v>
          </cell>
          <cell r="F64" t="str">
            <v>Fall 2014</v>
          </cell>
        </row>
        <row r="65">
          <cell r="A65" t="str">
            <v>Female</v>
          </cell>
          <cell r="B65">
            <v>0.5377777777777778</v>
          </cell>
          <cell r="C65">
            <v>0.5348438036388603</v>
          </cell>
          <cell r="D65">
            <v>0.54409620991253649</v>
          </cell>
          <cell r="E65">
            <v>0.51636661211129298</v>
          </cell>
          <cell r="F65">
            <v>0.53370307167235498</v>
          </cell>
        </row>
        <row r="66">
          <cell r="A66" t="str">
            <v>Male</v>
          </cell>
          <cell r="B66">
            <v>0.46259259259259261</v>
          </cell>
          <cell r="C66">
            <v>0.4651561963611397</v>
          </cell>
          <cell r="D66">
            <v>0.45590379008746357</v>
          </cell>
          <cell r="E66">
            <v>0.48363338788870702</v>
          </cell>
          <cell r="F66">
            <v>0.46629692832764508</v>
          </cell>
        </row>
        <row r="87">
          <cell r="B87" t="str">
            <v>Fall 2010</v>
          </cell>
          <cell r="C87" t="str">
            <v>Fall 2011</v>
          </cell>
          <cell r="D87" t="str">
            <v>Fall 2012</v>
          </cell>
          <cell r="E87" t="str">
            <v>Fall 2013</v>
          </cell>
          <cell r="F87" t="str">
            <v>Fall 2014</v>
          </cell>
        </row>
        <row r="88">
          <cell r="A88" t="str">
            <v>Chuukese</v>
          </cell>
          <cell r="B88">
            <v>0.20962962962962964</v>
          </cell>
          <cell r="C88">
            <v>0.20151047030552696</v>
          </cell>
          <cell r="D88">
            <v>0.18185131195335277</v>
          </cell>
          <cell r="E88">
            <v>0.1665302782324059</v>
          </cell>
          <cell r="F88">
            <v>0.14633105802047783</v>
          </cell>
        </row>
        <row r="89">
          <cell r="A89" t="str">
            <v>Kosraean</v>
          </cell>
          <cell r="B89">
            <v>0.10148148148148148</v>
          </cell>
          <cell r="C89">
            <v>0.11191211809131479</v>
          </cell>
          <cell r="D89">
            <v>0.12900874635568513</v>
          </cell>
          <cell r="E89">
            <v>0.13052373158756136</v>
          </cell>
          <cell r="F89">
            <v>0.12627986348122866</v>
          </cell>
        </row>
        <row r="90">
          <cell r="A90" t="str">
            <v>Pohnpeian</v>
          </cell>
          <cell r="B90">
            <v>0.56999999999999995</v>
          </cell>
          <cell r="C90">
            <v>0.56402334363199447</v>
          </cell>
          <cell r="D90">
            <v>0.564868804664723</v>
          </cell>
          <cell r="E90">
            <v>0.573240589198036</v>
          </cell>
          <cell r="F90">
            <v>0.59769624573378843</v>
          </cell>
        </row>
        <row r="91">
          <cell r="A91" t="str">
            <v>Yapese</v>
          </cell>
          <cell r="B91">
            <v>0.11592592592592593</v>
          </cell>
          <cell r="C91">
            <v>0.11946446961894953</v>
          </cell>
          <cell r="D91">
            <v>0.12099125364431487</v>
          </cell>
          <cell r="E91">
            <v>0.12274959083469722</v>
          </cell>
          <cell r="F91">
            <v>0.12372013651877133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count"/>
      <sheetName val="spring_headcount_noPercent"/>
      <sheetName val="National_headcount"/>
      <sheetName val="CourseCompletion"/>
      <sheetName val="CC graphing"/>
      <sheetName val="major"/>
    </sheetNames>
    <sheetDataSet>
      <sheetData sheetId="0"/>
      <sheetData sheetId="1">
        <row r="2">
          <cell r="B2" t="str">
            <v>Spring 2011</v>
          </cell>
          <cell r="C2" t="str">
            <v>Spring 2012</v>
          </cell>
          <cell r="D2" t="str">
            <v>Spring 2013</v>
          </cell>
          <cell r="E2" t="str">
            <v>Spring 2014</v>
          </cell>
          <cell r="F2" t="str">
            <v>Spring 2015</v>
          </cell>
        </row>
        <row r="3">
          <cell r="A3" t="str">
            <v>College (Headcount)</v>
          </cell>
          <cell r="B3">
            <v>2397</v>
          </cell>
          <cell r="C3">
            <v>2543</v>
          </cell>
          <cell r="D3">
            <v>2337</v>
          </cell>
          <cell r="E3">
            <v>2094</v>
          </cell>
          <cell r="F3">
            <v>2099</v>
          </cell>
        </row>
        <row r="8">
          <cell r="B8" t="str">
            <v>Spring 2011</v>
          </cell>
          <cell r="C8" t="str">
            <v>Spring 2012</v>
          </cell>
          <cell r="D8" t="str">
            <v>Spring 2013</v>
          </cell>
          <cell r="E8" t="str">
            <v>Spring 2014</v>
          </cell>
          <cell r="F8" t="str">
            <v>Spring 2015</v>
          </cell>
        </row>
        <row r="9">
          <cell r="A9" t="str">
            <v>Chuuk</v>
          </cell>
          <cell r="B9">
            <v>433</v>
          </cell>
          <cell r="C9">
            <v>428</v>
          </cell>
          <cell r="D9">
            <v>372</v>
          </cell>
          <cell r="E9">
            <v>266</v>
          </cell>
          <cell r="F9">
            <v>238</v>
          </cell>
        </row>
        <row r="10">
          <cell r="A10" t="str">
            <v>Kosrae</v>
          </cell>
          <cell r="B10">
            <v>218</v>
          </cell>
          <cell r="C10">
            <v>244</v>
          </cell>
          <cell r="D10">
            <v>215</v>
          </cell>
          <cell r="E10">
            <v>158</v>
          </cell>
          <cell r="F10">
            <v>218</v>
          </cell>
        </row>
        <row r="11">
          <cell r="A11" t="str">
            <v>National</v>
          </cell>
          <cell r="B11">
            <v>985</v>
          </cell>
          <cell r="C11">
            <v>959</v>
          </cell>
          <cell r="D11">
            <v>976</v>
          </cell>
          <cell r="E11">
            <v>937</v>
          </cell>
          <cell r="F11">
            <v>847</v>
          </cell>
        </row>
        <row r="12">
          <cell r="A12" t="str">
            <v>Pohnpei</v>
          </cell>
          <cell r="B12">
            <v>558</v>
          </cell>
          <cell r="C12">
            <v>691</v>
          </cell>
          <cell r="D12">
            <v>586</v>
          </cell>
          <cell r="E12">
            <v>553</v>
          </cell>
          <cell r="F12">
            <v>604</v>
          </cell>
        </row>
        <row r="13">
          <cell r="A13" t="str">
            <v>Yap</v>
          </cell>
          <cell r="B13">
            <v>203</v>
          </cell>
          <cell r="C13">
            <v>221</v>
          </cell>
          <cell r="D13">
            <v>188</v>
          </cell>
          <cell r="E13">
            <v>180</v>
          </cell>
          <cell r="F13">
            <v>192</v>
          </cell>
        </row>
        <row r="42">
          <cell r="B42" t="str">
            <v>Spring 2011</v>
          </cell>
          <cell r="C42" t="str">
            <v>Spring 2012</v>
          </cell>
          <cell r="D42" t="str">
            <v>Spring 2013</v>
          </cell>
          <cell r="E42" t="str">
            <v>Spring 2014</v>
          </cell>
          <cell r="F42" t="str">
            <v>Spring 2015</v>
          </cell>
        </row>
        <row r="43">
          <cell r="A43" t="str">
            <v>Full Time</v>
          </cell>
          <cell r="B43">
            <v>0.7309136420525657</v>
          </cell>
          <cell r="C43">
            <v>0.69366889500589857</v>
          </cell>
          <cell r="D43">
            <v>0.65040650406504064</v>
          </cell>
          <cell r="E43">
            <v>0.6485195797516714</v>
          </cell>
          <cell r="F43">
            <v>0.6550738446879466</v>
          </cell>
        </row>
        <row r="44">
          <cell r="A44" t="str">
            <v>Part Time</v>
          </cell>
          <cell r="B44">
            <v>0.2690863579474343</v>
          </cell>
          <cell r="C44">
            <v>0.30633110499410143</v>
          </cell>
          <cell r="D44">
            <v>0.34959349593495936</v>
          </cell>
          <cell r="E44">
            <v>0.35148042024832854</v>
          </cell>
          <cell r="F44">
            <v>0.34492615531205334</v>
          </cell>
        </row>
        <row r="46">
          <cell r="B46" t="str">
            <v>Spring 2011</v>
          </cell>
          <cell r="C46" t="str">
            <v>Spring 2012</v>
          </cell>
          <cell r="D46" t="str">
            <v>Spring 2013</v>
          </cell>
          <cell r="E46" t="str">
            <v>Spring 2014</v>
          </cell>
          <cell r="F46" t="str">
            <v>Spring 2015</v>
          </cell>
        </row>
        <row r="47">
          <cell r="A47" t="str">
            <v>Female</v>
          </cell>
          <cell r="B47">
            <v>0.53733833959115562</v>
          </cell>
          <cell r="C47">
            <v>0.52654345261502167</v>
          </cell>
          <cell r="D47">
            <v>0.53273427471116819</v>
          </cell>
          <cell r="E47">
            <v>0.53295128939828085</v>
          </cell>
          <cell r="F47">
            <v>0.53835159599809435</v>
          </cell>
        </row>
        <row r="48">
          <cell r="A48" t="str">
            <v>Male</v>
          </cell>
          <cell r="B48">
            <v>0.46266166040884438</v>
          </cell>
          <cell r="C48">
            <v>0.47345654738497839</v>
          </cell>
          <cell r="D48">
            <v>0.46726572528883181</v>
          </cell>
          <cell r="E48">
            <v>0.46704871060171921</v>
          </cell>
          <cell r="F48">
            <v>0.46164840400190565</v>
          </cell>
        </row>
        <row r="51">
          <cell r="B51" t="str">
            <v>Spring 2011</v>
          </cell>
          <cell r="C51" t="str">
            <v>Spring 2012</v>
          </cell>
          <cell r="D51" t="str">
            <v>Spring 2013</v>
          </cell>
          <cell r="E51" t="str">
            <v>Spring 2014</v>
          </cell>
          <cell r="F51" t="str">
            <v>Spring 2015</v>
          </cell>
        </row>
        <row r="52">
          <cell r="A52" t="str">
            <v>Chuukese</v>
          </cell>
          <cell r="B52">
            <v>511</v>
          </cell>
          <cell r="C52">
            <v>510</v>
          </cell>
          <cell r="D52">
            <v>450</v>
          </cell>
          <cell r="E52">
            <v>338</v>
          </cell>
          <cell r="F52">
            <v>316</v>
          </cell>
        </row>
        <row r="53">
          <cell r="A53" t="str">
            <v>Kosraean</v>
          </cell>
          <cell r="B53">
            <v>280</v>
          </cell>
          <cell r="C53">
            <v>311</v>
          </cell>
          <cell r="D53">
            <v>292</v>
          </cell>
          <cell r="E53">
            <v>231</v>
          </cell>
          <cell r="F53">
            <v>271</v>
          </cell>
        </row>
        <row r="54">
          <cell r="A54" t="str">
            <v>Pohnpeian</v>
          </cell>
          <cell r="B54">
            <v>1297</v>
          </cell>
          <cell r="C54">
            <v>1394</v>
          </cell>
          <cell r="D54">
            <v>1294</v>
          </cell>
          <cell r="E54">
            <v>1229</v>
          </cell>
          <cell r="F54">
            <v>1213</v>
          </cell>
        </row>
        <row r="55">
          <cell r="A55" t="str">
            <v>Yapese</v>
          </cell>
          <cell r="B55">
            <v>302</v>
          </cell>
          <cell r="C55">
            <v>322</v>
          </cell>
          <cell r="D55">
            <v>291</v>
          </cell>
          <cell r="E55">
            <v>285</v>
          </cell>
          <cell r="F55">
            <v>288</v>
          </cell>
        </row>
        <row r="57">
          <cell r="B57" t="str">
            <v>Spring 2011</v>
          </cell>
          <cell r="C57" t="str">
            <v>Spring 2012</v>
          </cell>
          <cell r="D57" t="str">
            <v>Spring 2013</v>
          </cell>
          <cell r="E57" t="str">
            <v>Spring 2014</v>
          </cell>
          <cell r="F57" t="str">
            <v>Spring 2015</v>
          </cell>
        </row>
        <row r="58">
          <cell r="A58" t="str">
            <v>Chuukese</v>
          </cell>
          <cell r="B58">
            <v>0.213183145598665</v>
          </cell>
          <cell r="C58">
            <v>0.20055053086905231</v>
          </cell>
          <cell r="D58">
            <v>0.1925545571245186</v>
          </cell>
          <cell r="E58">
            <v>0.16141356255969436</v>
          </cell>
          <cell r="F58">
            <v>0.15054787994282992</v>
          </cell>
        </row>
        <row r="59">
          <cell r="A59" t="str">
            <v>Kosraean</v>
          </cell>
          <cell r="B59">
            <v>0.11681268251981644</v>
          </cell>
          <cell r="C59">
            <v>0.12229650019661817</v>
          </cell>
          <cell r="D59">
            <v>0.12494651262302096</v>
          </cell>
          <cell r="E59">
            <v>0.11031518624641834</v>
          </cell>
          <cell r="F59">
            <v>0.12910909957122441</v>
          </cell>
        </row>
        <row r="60">
          <cell r="A60" t="str">
            <v>Pohnpeian</v>
          </cell>
          <cell r="B60">
            <v>0.54109303295786404</v>
          </cell>
          <cell r="C60">
            <v>0.54817145104207632</v>
          </cell>
          <cell r="D60">
            <v>0.55370132648694903</v>
          </cell>
          <cell r="E60">
            <v>0.58691499522445079</v>
          </cell>
          <cell r="F60">
            <v>0.57789423535016671</v>
          </cell>
        </row>
        <row r="61">
          <cell r="A61" t="str">
            <v>Yapese</v>
          </cell>
          <cell r="B61">
            <v>0.12599082186065916</v>
          </cell>
          <cell r="C61">
            <v>0.1266220998820291</v>
          </cell>
          <cell r="D61">
            <v>0.1245186136071887</v>
          </cell>
          <cell r="E61">
            <v>0.13610315186246419</v>
          </cell>
          <cell r="F61">
            <v>0.13720819437827536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rollment"/>
      <sheetName val="enrollment%"/>
      <sheetName val="major"/>
      <sheetName val="credits"/>
      <sheetName val="avgCredits"/>
      <sheetName val="Sheet2"/>
    </sheetNames>
    <sheetDataSet>
      <sheetData sheetId="0">
        <row r="2">
          <cell r="B2" t="str">
            <v>Summer 2011</v>
          </cell>
          <cell r="C2" t="str">
            <v>Summer 2012</v>
          </cell>
          <cell r="D2" t="str">
            <v>Summer 2013</v>
          </cell>
          <cell r="E2" t="str">
            <v>Summer 2014</v>
          </cell>
          <cell r="F2" t="str">
            <v>Summer 2015</v>
          </cell>
        </row>
        <row r="3">
          <cell r="B3">
            <v>2109</v>
          </cell>
          <cell r="C3">
            <v>1276</v>
          </cell>
          <cell r="D3">
            <v>1220</v>
          </cell>
          <cell r="E3">
            <v>998</v>
          </cell>
          <cell r="F3">
            <v>1081</v>
          </cell>
        </row>
        <row r="4">
          <cell r="B4" t="str">
            <v>Summer 2011</v>
          </cell>
          <cell r="C4" t="str">
            <v>Summer 2012</v>
          </cell>
          <cell r="D4" t="str">
            <v>Summer 2013</v>
          </cell>
          <cell r="E4" t="str">
            <v>Summer 2014</v>
          </cell>
          <cell r="F4" t="str">
            <v>Summer 2015</v>
          </cell>
        </row>
        <row r="5">
          <cell r="A5" t="str">
            <v>Continuing</v>
          </cell>
          <cell r="B5">
            <v>1682</v>
          </cell>
          <cell r="C5">
            <v>983</v>
          </cell>
          <cell r="D5">
            <v>949</v>
          </cell>
          <cell r="E5">
            <v>756</v>
          </cell>
          <cell r="F5">
            <v>715</v>
          </cell>
        </row>
        <row r="6">
          <cell r="A6" t="str">
            <v>New Student</v>
          </cell>
          <cell r="B6">
            <v>256</v>
          </cell>
          <cell r="C6">
            <v>228</v>
          </cell>
          <cell r="D6">
            <v>197</v>
          </cell>
          <cell r="E6">
            <v>185</v>
          </cell>
          <cell r="F6">
            <v>278</v>
          </cell>
        </row>
        <row r="7">
          <cell r="A7" t="str">
            <v>Returning Student</v>
          </cell>
          <cell r="B7">
            <v>171</v>
          </cell>
          <cell r="C7">
            <v>64</v>
          </cell>
          <cell r="D7">
            <v>74</v>
          </cell>
          <cell r="E7">
            <v>57</v>
          </cell>
          <cell r="F7">
            <v>88</v>
          </cell>
        </row>
        <row r="8">
          <cell r="B8" t="str">
            <v>Summer 2011</v>
          </cell>
          <cell r="C8" t="str">
            <v>Summer 2012</v>
          </cell>
          <cell r="D8" t="str">
            <v>Summer 2013</v>
          </cell>
          <cell r="E8" t="str">
            <v>Summer 2014</v>
          </cell>
          <cell r="F8" t="str">
            <v>Summer 2015</v>
          </cell>
        </row>
        <row r="9">
          <cell r="A9" t="str">
            <v>Chuuk</v>
          </cell>
          <cell r="B9">
            <v>333</v>
          </cell>
          <cell r="C9">
            <v>199</v>
          </cell>
          <cell r="D9">
            <v>204</v>
          </cell>
          <cell r="E9">
            <v>136</v>
          </cell>
          <cell r="F9">
            <v>131</v>
          </cell>
        </row>
        <row r="10">
          <cell r="A10" t="str">
            <v>Kosrae</v>
          </cell>
          <cell r="B10">
            <v>235</v>
          </cell>
          <cell r="C10">
            <v>144</v>
          </cell>
          <cell r="D10">
            <v>150</v>
          </cell>
          <cell r="E10">
            <v>111</v>
          </cell>
          <cell r="F10">
            <v>167</v>
          </cell>
        </row>
        <row r="11">
          <cell r="A11" t="str">
            <v>National</v>
          </cell>
          <cell r="B11">
            <v>906</v>
          </cell>
          <cell r="C11">
            <v>559</v>
          </cell>
          <cell r="D11">
            <v>549</v>
          </cell>
          <cell r="E11">
            <v>437</v>
          </cell>
          <cell r="F11">
            <v>388</v>
          </cell>
        </row>
        <row r="12">
          <cell r="A12" t="str">
            <v>Pohnpei</v>
          </cell>
          <cell r="B12">
            <v>429</v>
          </cell>
          <cell r="C12">
            <v>265</v>
          </cell>
          <cell r="D12">
            <v>206</v>
          </cell>
          <cell r="E12">
            <v>219</v>
          </cell>
          <cell r="F12">
            <v>319</v>
          </cell>
        </row>
        <row r="13">
          <cell r="A13" t="str">
            <v>Yap</v>
          </cell>
          <cell r="B13">
            <v>206</v>
          </cell>
          <cell r="C13">
            <v>108</v>
          </cell>
          <cell r="D13">
            <v>111</v>
          </cell>
          <cell r="E13">
            <v>95</v>
          </cell>
          <cell r="F13">
            <v>76</v>
          </cell>
        </row>
        <row r="14">
          <cell r="B14" t="str">
            <v>Summer 2011</v>
          </cell>
          <cell r="C14" t="str">
            <v>Summer 2012</v>
          </cell>
          <cell r="D14" t="str">
            <v>Summer 2013</v>
          </cell>
          <cell r="E14" t="str">
            <v>Summer 2014</v>
          </cell>
          <cell r="F14" t="str">
            <v>Summer 2015</v>
          </cell>
        </row>
        <row r="15">
          <cell r="A15" t="str">
            <v>Female</v>
          </cell>
          <cell r="B15">
            <v>1177</v>
          </cell>
          <cell r="C15">
            <v>714</v>
          </cell>
          <cell r="D15">
            <v>665</v>
          </cell>
          <cell r="E15">
            <v>569</v>
          </cell>
          <cell r="F15">
            <v>636</v>
          </cell>
        </row>
        <row r="16">
          <cell r="A16" t="str">
            <v>Male</v>
          </cell>
          <cell r="B16">
            <v>932</v>
          </cell>
          <cell r="C16">
            <v>561</v>
          </cell>
          <cell r="D16">
            <v>555</v>
          </cell>
          <cell r="E16">
            <v>429</v>
          </cell>
          <cell r="F16">
            <v>445</v>
          </cell>
        </row>
        <row r="20">
          <cell r="B20" t="str">
            <v>Summer 2011</v>
          </cell>
          <cell r="C20" t="str">
            <v>Summer 2012</v>
          </cell>
          <cell r="D20" t="str">
            <v>Summer 2013</v>
          </cell>
          <cell r="E20" t="str">
            <v>Summer 2014</v>
          </cell>
          <cell r="F20" t="str">
            <v>Summer 2015</v>
          </cell>
        </row>
        <row r="21">
          <cell r="A21" t="str">
            <v>Chuukese</v>
          </cell>
          <cell r="B21">
            <v>396</v>
          </cell>
          <cell r="C21">
            <v>230</v>
          </cell>
          <cell r="D21">
            <v>250</v>
          </cell>
          <cell r="E21">
            <v>165</v>
          </cell>
          <cell r="F21">
            <v>168</v>
          </cell>
        </row>
        <row r="22">
          <cell r="A22" t="str">
            <v>Kosraean</v>
          </cell>
          <cell r="B22">
            <v>268</v>
          </cell>
          <cell r="C22">
            <v>179</v>
          </cell>
          <cell r="D22">
            <v>190</v>
          </cell>
          <cell r="E22">
            <v>162</v>
          </cell>
          <cell r="F22">
            <v>185</v>
          </cell>
        </row>
        <row r="23">
          <cell r="A23" t="str">
            <v>Other</v>
          </cell>
          <cell r="B23">
            <v>9</v>
          </cell>
          <cell r="C23">
            <v>6</v>
          </cell>
          <cell r="D23">
            <v>4</v>
          </cell>
          <cell r="E23">
            <v>3</v>
          </cell>
          <cell r="F23">
            <v>11</v>
          </cell>
        </row>
        <row r="24">
          <cell r="A24" t="str">
            <v>Pohnpeian</v>
          </cell>
          <cell r="B24">
            <v>1164</v>
          </cell>
          <cell r="C24">
            <v>704</v>
          </cell>
          <cell r="D24">
            <v>605</v>
          </cell>
          <cell r="E24">
            <v>516</v>
          </cell>
          <cell r="F24">
            <v>594</v>
          </cell>
        </row>
        <row r="25">
          <cell r="A25" t="str">
            <v>Yapese</v>
          </cell>
          <cell r="B25">
            <v>272</v>
          </cell>
          <cell r="C25">
            <v>156</v>
          </cell>
          <cell r="D25">
            <v>171</v>
          </cell>
          <cell r="E25">
            <v>152</v>
          </cell>
          <cell r="F25">
            <v>123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8"/>
  <sheetViews>
    <sheetView workbookViewId="0">
      <selection activeCell="A3" sqref="A3"/>
    </sheetView>
  </sheetViews>
  <sheetFormatPr defaultRowHeight="12.75" x14ac:dyDescent="0.2"/>
  <cols>
    <col min="1" max="1" width="31.140625" style="38" customWidth="1"/>
    <col min="2" max="2" width="9.7109375" style="2" customWidth="1"/>
    <col min="3" max="3" width="7.85546875" style="3" customWidth="1"/>
    <col min="4" max="4" width="9.140625" style="3"/>
    <col min="5" max="5" width="7.28515625" style="3" customWidth="1"/>
    <col min="6" max="6" width="9.140625" style="3"/>
    <col min="7" max="7" width="7.28515625" style="3" customWidth="1"/>
    <col min="8" max="8" width="9.140625" style="3"/>
    <col min="9" max="9" width="6.85546875" style="3" customWidth="1"/>
    <col min="10" max="10" width="9.140625" style="3"/>
    <col min="11" max="11" width="7.28515625" style="3" customWidth="1"/>
    <col min="12" max="12" width="9.140625" style="4"/>
    <col min="13" max="13" width="14" style="5" customWidth="1"/>
    <col min="14" max="16384" width="9.140625" style="3"/>
  </cols>
  <sheetData>
    <row r="1" spans="1:13" x14ac:dyDescent="0.2">
      <c r="A1" s="1" t="s">
        <v>0</v>
      </c>
    </row>
    <row r="2" spans="1:13" ht="15" x14ac:dyDescent="0.25">
      <c r="A2" s="6" t="s">
        <v>1</v>
      </c>
      <c r="B2" s="7" t="s">
        <v>2</v>
      </c>
      <c r="C2" s="8" t="s">
        <v>3</v>
      </c>
      <c r="D2" s="8" t="s">
        <v>4</v>
      </c>
      <c r="E2" s="8" t="s">
        <v>3</v>
      </c>
      <c r="F2" s="8" t="s">
        <v>5</v>
      </c>
      <c r="G2" s="8" t="s">
        <v>3</v>
      </c>
      <c r="H2" s="8" t="s">
        <v>6</v>
      </c>
      <c r="I2" s="8" t="s">
        <v>3</v>
      </c>
      <c r="J2" s="8" t="s">
        <v>7</v>
      </c>
      <c r="K2" s="8" t="s">
        <v>3</v>
      </c>
      <c r="L2" s="9" t="s">
        <v>8</v>
      </c>
      <c r="M2" s="10" t="s">
        <v>9</v>
      </c>
    </row>
    <row r="3" spans="1:13" x14ac:dyDescent="0.2">
      <c r="A3" s="11" t="s">
        <v>10</v>
      </c>
      <c r="B3" s="12">
        <f>C3/C3</f>
        <v>1</v>
      </c>
      <c r="C3" s="13">
        <v>2700</v>
      </c>
      <c r="D3" s="12">
        <f>E3/E3</f>
        <v>1</v>
      </c>
      <c r="E3" s="13">
        <v>2913</v>
      </c>
      <c r="F3" s="12">
        <f>G3/G3</f>
        <v>1</v>
      </c>
      <c r="G3" s="13">
        <v>2744</v>
      </c>
      <c r="H3" s="12">
        <f>I3/I3</f>
        <v>1</v>
      </c>
      <c r="I3" s="13">
        <v>2444</v>
      </c>
      <c r="J3" s="12">
        <f>K3/K3</f>
        <v>1</v>
      </c>
      <c r="K3" s="13">
        <v>2344</v>
      </c>
      <c r="L3" s="14">
        <f>(C3+E3+G3+I3+K3)/5</f>
        <v>2629</v>
      </c>
      <c r="M3" s="15" t="str">
        <f>IF(K3&lt;=J3, "UP", "DOWN")</f>
        <v>DOWN</v>
      </c>
    </row>
    <row r="4" spans="1:13" ht="15" x14ac:dyDescent="0.25">
      <c r="A4" s="16" t="s">
        <v>11</v>
      </c>
      <c r="B4" s="7" t="s">
        <v>2</v>
      </c>
      <c r="C4" s="8" t="s">
        <v>3</v>
      </c>
      <c r="D4" s="8" t="s">
        <v>4</v>
      </c>
      <c r="E4" s="8" t="s">
        <v>3</v>
      </c>
      <c r="F4" s="8" t="s">
        <v>5</v>
      </c>
      <c r="G4" s="8" t="s">
        <v>3</v>
      </c>
      <c r="H4" s="8" t="s">
        <v>6</v>
      </c>
      <c r="I4" s="8" t="s">
        <v>3</v>
      </c>
      <c r="J4" s="8" t="s">
        <v>7</v>
      </c>
      <c r="K4" s="8" t="s">
        <v>3</v>
      </c>
      <c r="L4" s="9" t="s">
        <v>8</v>
      </c>
      <c r="M4" s="10" t="s">
        <v>9</v>
      </c>
    </row>
    <row r="5" spans="1:13" x14ac:dyDescent="0.2">
      <c r="A5" s="11" t="s">
        <v>12</v>
      </c>
      <c r="B5" s="17">
        <f>C5/C$3</f>
        <v>0.69740740740740736</v>
      </c>
      <c r="C5" s="18">
        <v>1883</v>
      </c>
      <c r="D5" s="17">
        <f>E5/E$3</f>
        <v>0.70065224854102304</v>
      </c>
      <c r="E5" s="18">
        <v>2041</v>
      </c>
      <c r="F5" s="17">
        <f>G5/G$3</f>
        <v>0.70116618075801751</v>
      </c>
      <c r="G5" s="18">
        <v>1924</v>
      </c>
      <c r="H5" s="17">
        <f>I5/I$3</f>
        <v>0.73649754500818332</v>
      </c>
      <c r="I5" s="18">
        <v>1800</v>
      </c>
      <c r="J5" s="17">
        <f>K5/K$3</f>
        <v>0.68813993174061439</v>
      </c>
      <c r="K5" s="18">
        <v>1613</v>
      </c>
      <c r="L5" s="14">
        <f>(C5+E5+G5+I5+K5)/5</f>
        <v>1852.2</v>
      </c>
      <c r="M5" s="15" t="str">
        <f>IF(K5&lt;=J5, "UP", "DOWN")</f>
        <v>DOWN</v>
      </c>
    </row>
    <row r="6" spans="1:13" x14ac:dyDescent="0.2">
      <c r="A6" s="11" t="s">
        <v>13</v>
      </c>
      <c r="B6" s="17">
        <f t="shared" ref="B6:B7" si="0">C6/C$3</f>
        <v>0.24074074074074073</v>
      </c>
      <c r="C6" s="18">
        <v>650</v>
      </c>
      <c r="D6" s="17">
        <f t="shared" ref="D6:D7" si="1">E6/E$3</f>
        <v>0.25506350841057329</v>
      </c>
      <c r="E6" s="18">
        <v>743</v>
      </c>
      <c r="F6" s="17">
        <f t="shared" ref="F6:F7" si="2">G6/G$3</f>
        <v>0.25510204081632654</v>
      </c>
      <c r="G6" s="18">
        <v>700</v>
      </c>
      <c r="H6" s="17">
        <f t="shared" ref="H6:H7" si="3">I6/I$3</f>
        <v>0.19680851063829788</v>
      </c>
      <c r="I6" s="18">
        <v>481</v>
      </c>
      <c r="J6" s="17">
        <f t="shared" ref="J6:J7" si="4">K6/K$3</f>
        <v>0.23805460750853241</v>
      </c>
      <c r="K6" s="18">
        <v>558</v>
      </c>
      <c r="L6" s="14">
        <f t="shared" ref="L6:L7" si="5">(C6+E6+G6+I6+K6)/5</f>
        <v>626.4</v>
      </c>
      <c r="M6" s="15" t="str">
        <f t="shared" ref="M6:M7" si="6">IF(K6&lt;=J6, "UP", "DOWN")</f>
        <v>DOWN</v>
      </c>
    </row>
    <row r="7" spans="1:13" x14ac:dyDescent="0.2">
      <c r="A7" s="11" t="s">
        <v>14</v>
      </c>
      <c r="B7" s="17">
        <f t="shared" si="0"/>
        <v>6.1851851851851852E-2</v>
      </c>
      <c r="C7" s="18">
        <v>167</v>
      </c>
      <c r="D7" s="17">
        <f t="shared" si="1"/>
        <v>4.4284243048403706E-2</v>
      </c>
      <c r="E7" s="18">
        <v>129</v>
      </c>
      <c r="F7" s="17">
        <f t="shared" si="2"/>
        <v>4.3731778425655975E-2</v>
      </c>
      <c r="G7" s="18">
        <v>120</v>
      </c>
      <c r="H7" s="17">
        <f t="shared" si="3"/>
        <v>6.6693944353518816E-2</v>
      </c>
      <c r="I7" s="18">
        <v>163</v>
      </c>
      <c r="J7" s="17">
        <f t="shared" si="4"/>
        <v>7.3805460750853244E-2</v>
      </c>
      <c r="K7" s="18">
        <v>173</v>
      </c>
      <c r="L7" s="14">
        <f t="shared" si="5"/>
        <v>150.4</v>
      </c>
      <c r="M7" s="15" t="str">
        <f t="shared" si="6"/>
        <v>DOWN</v>
      </c>
    </row>
    <row r="8" spans="1:13" ht="15" x14ac:dyDescent="0.25">
      <c r="A8" s="19" t="s">
        <v>15</v>
      </c>
      <c r="B8" s="7" t="s">
        <v>2</v>
      </c>
      <c r="C8" s="8" t="s">
        <v>3</v>
      </c>
      <c r="D8" s="8" t="s">
        <v>4</v>
      </c>
      <c r="E8" s="8" t="s">
        <v>3</v>
      </c>
      <c r="F8" s="8" t="s">
        <v>5</v>
      </c>
      <c r="G8" s="8" t="s">
        <v>3</v>
      </c>
      <c r="H8" s="8" t="s">
        <v>6</v>
      </c>
      <c r="I8" s="8" t="s">
        <v>3</v>
      </c>
      <c r="J8" s="8" t="s">
        <v>7</v>
      </c>
      <c r="K8" s="8" t="s">
        <v>3</v>
      </c>
      <c r="L8" s="9" t="s">
        <v>8</v>
      </c>
      <c r="M8" s="10" t="s">
        <v>9</v>
      </c>
    </row>
    <row r="9" spans="1:13" x14ac:dyDescent="0.2">
      <c r="A9" s="20" t="s">
        <v>16</v>
      </c>
      <c r="B9" s="21">
        <f>C9/C$3</f>
        <v>0.1774074074074074</v>
      </c>
      <c r="C9" s="22">
        <v>479</v>
      </c>
      <c r="D9" s="21">
        <f>E9/E$3</f>
        <v>0.16924133196017851</v>
      </c>
      <c r="E9" s="22">
        <v>493</v>
      </c>
      <c r="F9" s="21">
        <f>G9/G$3</f>
        <v>0.14905247813411079</v>
      </c>
      <c r="G9" s="22">
        <v>409</v>
      </c>
      <c r="H9" s="21">
        <f>I9/I$3</f>
        <v>0.13052373158756136</v>
      </c>
      <c r="I9" s="22">
        <v>319</v>
      </c>
      <c r="J9" s="21">
        <f>K9/K$3</f>
        <v>0.11177474402730375</v>
      </c>
      <c r="K9" s="22">
        <v>262</v>
      </c>
      <c r="L9" s="14">
        <f>(C9+E9+G9+I9+K9)/5</f>
        <v>392.4</v>
      </c>
      <c r="M9" s="15" t="str">
        <f>IF(K9&lt;=J9, "UP", "DOWN")</f>
        <v>DOWN</v>
      </c>
    </row>
    <row r="10" spans="1:13" x14ac:dyDescent="0.2">
      <c r="A10" s="20" t="s">
        <v>17</v>
      </c>
      <c r="B10" s="21">
        <f t="shared" ref="B10:D13" si="7">C10/C$3</f>
        <v>8.0740740740740738E-2</v>
      </c>
      <c r="C10" s="22">
        <v>218</v>
      </c>
      <c r="D10" s="21">
        <f t="shared" si="7"/>
        <v>8.822519739100583E-2</v>
      </c>
      <c r="E10" s="22">
        <v>257</v>
      </c>
      <c r="F10" s="21">
        <f t="shared" ref="F10:F13" si="8">G10/G$3</f>
        <v>9.7303206997084543E-2</v>
      </c>
      <c r="G10" s="22">
        <v>267</v>
      </c>
      <c r="H10" s="21">
        <f t="shared" ref="H10:H13" si="9">I10/I$3</f>
        <v>9.9427168576104744E-2</v>
      </c>
      <c r="I10" s="22">
        <v>243</v>
      </c>
      <c r="J10" s="21">
        <f t="shared" ref="J10:J13" si="10">K10/K$3</f>
        <v>9.5136518771331058E-2</v>
      </c>
      <c r="K10" s="22">
        <v>223</v>
      </c>
      <c r="L10" s="14">
        <f t="shared" ref="L10:L13" si="11">(C10+E10+G10+I10+K10)/5</f>
        <v>241.6</v>
      </c>
      <c r="M10" s="15" t="str">
        <f t="shared" ref="M10:M13" si="12">IF(K10&lt;=J10, "UP", "DOWN")</f>
        <v>DOWN</v>
      </c>
    </row>
    <row r="11" spans="1:13" x14ac:dyDescent="0.2">
      <c r="A11" s="20" t="s">
        <v>18</v>
      </c>
      <c r="B11" s="21">
        <f t="shared" si="7"/>
        <v>0.39111111111111113</v>
      </c>
      <c r="C11" s="22">
        <v>1056</v>
      </c>
      <c r="D11" s="21">
        <f t="shared" si="7"/>
        <v>0.37487126673532439</v>
      </c>
      <c r="E11" s="22">
        <v>1092</v>
      </c>
      <c r="F11" s="21">
        <f t="shared" si="8"/>
        <v>0.39067055393586003</v>
      </c>
      <c r="G11" s="22">
        <v>1072</v>
      </c>
      <c r="H11" s="21">
        <f t="shared" si="9"/>
        <v>0.4165302782324059</v>
      </c>
      <c r="I11" s="22">
        <v>1018</v>
      </c>
      <c r="J11" s="21">
        <f t="shared" si="10"/>
        <v>0.41296928327645049</v>
      </c>
      <c r="K11" s="22">
        <v>968</v>
      </c>
      <c r="L11" s="14">
        <f t="shared" si="11"/>
        <v>1041.2</v>
      </c>
      <c r="M11" s="15" t="str">
        <f t="shared" si="12"/>
        <v>DOWN</v>
      </c>
    </row>
    <row r="12" spans="1:13" x14ac:dyDescent="0.2">
      <c r="A12" s="20" t="s">
        <v>19</v>
      </c>
      <c r="B12" s="21">
        <f t="shared" si="7"/>
        <v>0.27407407407407408</v>
      </c>
      <c r="C12" s="22">
        <v>740</v>
      </c>
      <c r="D12" s="21">
        <f t="shared" si="7"/>
        <v>0.28939237899073122</v>
      </c>
      <c r="E12" s="22">
        <v>843</v>
      </c>
      <c r="F12" s="21">
        <f t="shared" si="8"/>
        <v>0.28097667638483964</v>
      </c>
      <c r="G12" s="22">
        <v>771</v>
      </c>
      <c r="H12" s="21">
        <f t="shared" si="9"/>
        <v>0.27373158756137478</v>
      </c>
      <c r="I12" s="22">
        <v>669</v>
      </c>
      <c r="J12" s="21">
        <f t="shared" si="10"/>
        <v>0.29991467576791808</v>
      </c>
      <c r="K12" s="22">
        <v>703</v>
      </c>
      <c r="L12" s="14">
        <f t="shared" si="11"/>
        <v>745.2</v>
      </c>
      <c r="M12" s="15" t="str">
        <f t="shared" si="12"/>
        <v>DOWN</v>
      </c>
    </row>
    <row r="13" spans="1:13" s="25" customFormat="1" x14ac:dyDescent="0.2">
      <c r="A13" s="23" t="s">
        <v>20</v>
      </c>
      <c r="B13" s="21">
        <f t="shared" si="7"/>
        <v>7.7037037037037043E-2</v>
      </c>
      <c r="C13" s="24">
        <v>208</v>
      </c>
      <c r="D13" s="21">
        <f t="shared" si="7"/>
        <v>7.8269824922760037E-2</v>
      </c>
      <c r="E13" s="24">
        <v>228</v>
      </c>
      <c r="F13" s="21">
        <f t="shared" si="8"/>
        <v>8.1997084548104962E-2</v>
      </c>
      <c r="G13" s="24">
        <v>225</v>
      </c>
      <c r="H13" s="21">
        <f t="shared" si="9"/>
        <v>7.9787234042553196E-2</v>
      </c>
      <c r="I13" s="24">
        <v>195</v>
      </c>
      <c r="J13" s="21">
        <f t="shared" si="10"/>
        <v>8.0204778156996587E-2</v>
      </c>
      <c r="K13" s="24">
        <v>188</v>
      </c>
      <c r="L13" s="14">
        <f t="shared" si="11"/>
        <v>208.8</v>
      </c>
      <c r="M13" s="15" t="str">
        <f t="shared" si="12"/>
        <v>DOWN</v>
      </c>
    </row>
    <row r="14" spans="1:13" ht="15" x14ac:dyDescent="0.25">
      <c r="A14" s="26" t="s">
        <v>21</v>
      </c>
      <c r="B14" s="7" t="s">
        <v>2</v>
      </c>
      <c r="C14" s="8" t="s">
        <v>3</v>
      </c>
      <c r="D14" s="8" t="s">
        <v>4</v>
      </c>
      <c r="E14" s="8" t="s">
        <v>3</v>
      </c>
      <c r="F14" s="8" t="s">
        <v>5</v>
      </c>
      <c r="G14" s="8" t="s">
        <v>3</v>
      </c>
      <c r="H14" s="8" t="s">
        <v>6</v>
      </c>
      <c r="I14" s="8" t="s">
        <v>3</v>
      </c>
      <c r="J14" s="8" t="s">
        <v>7</v>
      </c>
      <c r="K14" s="8" t="s">
        <v>3</v>
      </c>
      <c r="L14" s="9" t="s">
        <v>8</v>
      </c>
      <c r="M14" s="10" t="s">
        <v>9</v>
      </c>
    </row>
    <row r="15" spans="1:13" x14ac:dyDescent="0.2">
      <c r="A15" s="27" t="s">
        <v>22</v>
      </c>
      <c r="B15" s="28">
        <f>C15/C$3</f>
        <v>0.74962962962962965</v>
      </c>
      <c r="C15" s="29">
        <v>2024</v>
      </c>
      <c r="D15" s="28">
        <f>E15/E$3</f>
        <v>0.71095090971507036</v>
      </c>
      <c r="E15" s="29">
        <v>2071</v>
      </c>
      <c r="F15" s="28">
        <f>G15/G$3</f>
        <v>0.6494169096209913</v>
      </c>
      <c r="G15" s="29">
        <v>1782</v>
      </c>
      <c r="H15" s="28">
        <f>I15/I$3</f>
        <v>0.67021276595744683</v>
      </c>
      <c r="I15" s="29">
        <v>1638</v>
      </c>
      <c r="J15" s="28">
        <f>K15/K$3</f>
        <v>0.68472696245733788</v>
      </c>
      <c r="K15" s="29">
        <v>1605</v>
      </c>
      <c r="L15" s="14">
        <f t="shared" ref="L15:L16" si="13">(C15+E15+G15+I15+K15)/5</f>
        <v>1824</v>
      </c>
      <c r="M15" s="15" t="str">
        <f t="shared" ref="M15:M16" si="14">IF(K15&lt;=J15, "UP", "DOWN")</f>
        <v>DOWN</v>
      </c>
    </row>
    <row r="16" spans="1:13" x14ac:dyDescent="0.2">
      <c r="A16" s="27" t="s">
        <v>23</v>
      </c>
      <c r="B16" s="28">
        <f>C16/C$3</f>
        <v>0.25074074074074076</v>
      </c>
      <c r="C16" s="29">
        <v>677</v>
      </c>
      <c r="D16" s="28">
        <f>E16/E$3</f>
        <v>0.28904909028492964</v>
      </c>
      <c r="E16" s="29">
        <v>842</v>
      </c>
      <c r="F16" s="28">
        <f>G16/G$3</f>
        <v>0.35058309037900875</v>
      </c>
      <c r="G16" s="29">
        <v>962</v>
      </c>
      <c r="H16" s="28">
        <f>I16/I$3</f>
        <v>0.32978723404255317</v>
      </c>
      <c r="I16" s="29">
        <v>806</v>
      </c>
      <c r="J16" s="28">
        <f>K16/K$3</f>
        <v>0.31527303754266212</v>
      </c>
      <c r="K16" s="29">
        <v>739</v>
      </c>
      <c r="L16" s="14">
        <f t="shared" si="13"/>
        <v>805.2</v>
      </c>
      <c r="M16" s="15" t="str">
        <f t="shared" si="14"/>
        <v>DOWN</v>
      </c>
    </row>
    <row r="17" spans="1:13" ht="15" x14ac:dyDescent="0.25">
      <c r="A17" s="26" t="s">
        <v>24</v>
      </c>
      <c r="B17" s="7" t="s">
        <v>2</v>
      </c>
      <c r="C17" s="8" t="s">
        <v>3</v>
      </c>
      <c r="D17" s="8" t="s">
        <v>4</v>
      </c>
      <c r="E17" s="8" t="s">
        <v>3</v>
      </c>
      <c r="F17" s="8" t="s">
        <v>5</v>
      </c>
      <c r="G17" s="8" t="s">
        <v>3</v>
      </c>
      <c r="H17" s="8" t="s">
        <v>6</v>
      </c>
      <c r="I17" s="8" t="s">
        <v>3</v>
      </c>
      <c r="J17" s="8" t="s">
        <v>7</v>
      </c>
      <c r="K17" s="8" t="s">
        <v>3</v>
      </c>
      <c r="L17" s="9" t="s">
        <v>8</v>
      </c>
      <c r="M17" s="10" t="s">
        <v>9</v>
      </c>
    </row>
    <row r="18" spans="1:13" x14ac:dyDescent="0.2">
      <c r="A18" s="27" t="s">
        <v>25</v>
      </c>
      <c r="B18" s="28">
        <f>C18/C$3</f>
        <v>0.20962962962962964</v>
      </c>
      <c r="C18" s="29">
        <v>566</v>
      </c>
      <c r="D18" s="28">
        <f>E18/E$3</f>
        <v>0.20151047030552696</v>
      </c>
      <c r="E18" s="29">
        <v>587</v>
      </c>
      <c r="F18" s="28">
        <f>G18/G$3</f>
        <v>0.18185131195335277</v>
      </c>
      <c r="G18" s="29">
        <v>499</v>
      </c>
      <c r="H18" s="28">
        <f>I18/I$3</f>
        <v>0.1665302782324059</v>
      </c>
      <c r="I18" s="29">
        <v>407</v>
      </c>
      <c r="J18" s="28">
        <f>K18/K$3</f>
        <v>0.14633105802047783</v>
      </c>
      <c r="K18" s="29">
        <v>343</v>
      </c>
      <c r="L18" s="14">
        <f t="shared" ref="L18:L22" si="15">(C18+E18+G18+I18+K18)/5</f>
        <v>480.4</v>
      </c>
      <c r="M18" s="15" t="str">
        <f t="shared" ref="M18:M22" si="16">IF(K18&lt;=J18, "UP", "DOWN")</f>
        <v>DOWN</v>
      </c>
    </row>
    <row r="19" spans="1:13" x14ac:dyDescent="0.2">
      <c r="A19" s="27" t="s">
        <v>26</v>
      </c>
      <c r="B19" s="28">
        <f t="shared" ref="B19:D22" si="17">C19/C$3</f>
        <v>0.10148148148148148</v>
      </c>
      <c r="C19" s="29">
        <v>274</v>
      </c>
      <c r="D19" s="28">
        <f t="shared" si="17"/>
        <v>0.11191211809131479</v>
      </c>
      <c r="E19" s="29">
        <v>326</v>
      </c>
      <c r="F19" s="28">
        <f t="shared" ref="F19:F22" si="18">G19/G$3</f>
        <v>0.12900874635568513</v>
      </c>
      <c r="G19" s="29">
        <v>354</v>
      </c>
      <c r="H19" s="28">
        <f t="shared" ref="H19:H22" si="19">I19/I$3</f>
        <v>0.13052373158756136</v>
      </c>
      <c r="I19" s="29">
        <v>319</v>
      </c>
      <c r="J19" s="28">
        <f t="shared" ref="J19:J22" si="20">K19/K$3</f>
        <v>0.12627986348122866</v>
      </c>
      <c r="K19" s="29">
        <v>296</v>
      </c>
      <c r="L19" s="14">
        <f t="shared" si="15"/>
        <v>313.8</v>
      </c>
      <c r="M19" s="15" t="str">
        <f t="shared" si="16"/>
        <v>DOWN</v>
      </c>
    </row>
    <row r="20" spans="1:13" x14ac:dyDescent="0.2">
      <c r="A20" s="27" t="s">
        <v>27</v>
      </c>
      <c r="B20" s="28">
        <f t="shared" si="17"/>
        <v>3.3333333333333335E-3</v>
      </c>
      <c r="C20" s="29">
        <v>9</v>
      </c>
      <c r="D20" s="28">
        <f t="shared" si="17"/>
        <v>3.089598352214212E-3</v>
      </c>
      <c r="E20" s="29">
        <v>9</v>
      </c>
      <c r="F20" s="28">
        <f t="shared" si="18"/>
        <v>3.2798833819241984E-3</v>
      </c>
      <c r="G20" s="29">
        <v>9</v>
      </c>
      <c r="H20" s="28">
        <f t="shared" si="19"/>
        <v>6.9558101472995092E-3</v>
      </c>
      <c r="I20" s="29">
        <v>17</v>
      </c>
      <c r="J20" s="28">
        <f t="shared" si="20"/>
        <v>5.9726962457337888E-3</v>
      </c>
      <c r="K20" s="29">
        <v>14</v>
      </c>
      <c r="L20" s="14">
        <f t="shared" si="15"/>
        <v>11.6</v>
      </c>
      <c r="M20" s="15" t="str">
        <f t="shared" si="16"/>
        <v>DOWN</v>
      </c>
    </row>
    <row r="21" spans="1:13" x14ac:dyDescent="0.2">
      <c r="A21" s="27" t="s">
        <v>28</v>
      </c>
      <c r="B21" s="28">
        <f t="shared" si="17"/>
        <v>0.56999999999999995</v>
      </c>
      <c r="C21" s="29">
        <v>1539</v>
      </c>
      <c r="D21" s="28">
        <f t="shared" si="17"/>
        <v>0.56402334363199447</v>
      </c>
      <c r="E21" s="29">
        <v>1643</v>
      </c>
      <c r="F21" s="28">
        <f t="shared" si="18"/>
        <v>0.564868804664723</v>
      </c>
      <c r="G21" s="29">
        <v>1550</v>
      </c>
      <c r="H21" s="28">
        <f t="shared" si="19"/>
        <v>0.573240589198036</v>
      </c>
      <c r="I21" s="29">
        <v>1401</v>
      </c>
      <c r="J21" s="28">
        <f t="shared" si="20"/>
        <v>0.59769624573378843</v>
      </c>
      <c r="K21" s="29">
        <v>1401</v>
      </c>
      <c r="L21" s="14">
        <f t="shared" si="15"/>
        <v>1506.8</v>
      </c>
      <c r="M21" s="15" t="str">
        <f t="shared" si="16"/>
        <v>DOWN</v>
      </c>
    </row>
    <row r="22" spans="1:13" x14ac:dyDescent="0.2">
      <c r="A22" s="27" t="s">
        <v>29</v>
      </c>
      <c r="B22" s="28">
        <f t="shared" si="17"/>
        <v>0.11592592592592593</v>
      </c>
      <c r="C22" s="29">
        <v>313</v>
      </c>
      <c r="D22" s="28">
        <f t="shared" si="17"/>
        <v>0.11946446961894953</v>
      </c>
      <c r="E22" s="29">
        <v>348</v>
      </c>
      <c r="F22" s="28">
        <f t="shared" si="18"/>
        <v>0.12099125364431487</v>
      </c>
      <c r="G22" s="29">
        <v>332</v>
      </c>
      <c r="H22" s="28">
        <f t="shared" si="19"/>
        <v>0.12274959083469722</v>
      </c>
      <c r="I22" s="29">
        <v>300</v>
      </c>
      <c r="J22" s="28">
        <f t="shared" si="20"/>
        <v>0.12372013651877133</v>
      </c>
      <c r="K22" s="29">
        <v>290</v>
      </c>
      <c r="L22" s="14">
        <f t="shared" si="15"/>
        <v>316.60000000000002</v>
      </c>
      <c r="M22" s="15" t="str">
        <f t="shared" si="16"/>
        <v>DOWN</v>
      </c>
    </row>
    <row r="23" spans="1:13" ht="15" x14ac:dyDescent="0.25">
      <c r="A23" s="30" t="s">
        <v>30</v>
      </c>
      <c r="B23" s="7" t="s">
        <v>2</v>
      </c>
      <c r="C23" s="8" t="s">
        <v>3</v>
      </c>
      <c r="D23" s="8" t="s">
        <v>4</v>
      </c>
      <c r="E23" s="8" t="s">
        <v>3</v>
      </c>
      <c r="F23" s="8" t="s">
        <v>5</v>
      </c>
      <c r="G23" s="8" t="s">
        <v>3</v>
      </c>
      <c r="H23" s="8" t="s">
        <v>6</v>
      </c>
      <c r="I23" s="8" t="s">
        <v>3</v>
      </c>
      <c r="J23" s="8" t="s">
        <v>7</v>
      </c>
      <c r="K23" s="8" t="s">
        <v>3</v>
      </c>
      <c r="L23" s="9" t="s">
        <v>8</v>
      </c>
      <c r="M23" s="10" t="s">
        <v>9</v>
      </c>
    </row>
    <row r="24" spans="1:13" x14ac:dyDescent="0.2">
      <c r="A24" s="31" t="s">
        <v>31</v>
      </c>
      <c r="B24" s="32">
        <f>C24/C$3</f>
        <v>1.2592592592592593E-2</v>
      </c>
      <c r="C24" s="33">
        <v>34</v>
      </c>
      <c r="D24" s="32">
        <f>E24/E$3</f>
        <v>1.2015104703055269E-2</v>
      </c>
      <c r="E24" s="33">
        <v>35</v>
      </c>
      <c r="F24" s="32">
        <f>G24/G$3</f>
        <v>1.639941690962099E-2</v>
      </c>
      <c r="G24" s="33">
        <v>45</v>
      </c>
      <c r="H24" s="32">
        <f>I24/I$3</f>
        <v>1.0638297872340425E-2</v>
      </c>
      <c r="I24" s="33">
        <v>26</v>
      </c>
      <c r="J24" s="32">
        <f>K24/K$3</f>
        <v>1.7491467576791809E-2</v>
      </c>
      <c r="K24" s="33">
        <v>41</v>
      </c>
      <c r="L24" s="14">
        <f t="shared" ref="L24:L27" si="21">(C24+E24+G24+I24+K24)/5</f>
        <v>36.200000000000003</v>
      </c>
      <c r="M24" s="15" t="str">
        <f t="shared" ref="M24:M27" si="22">IF(K24&lt;=J24, "UP", "DOWN")</f>
        <v>DOWN</v>
      </c>
    </row>
    <row r="25" spans="1:13" x14ac:dyDescent="0.2">
      <c r="A25" s="31" t="s">
        <v>32</v>
      </c>
      <c r="B25" s="32">
        <f t="shared" ref="B25:D27" si="23">C25/C$3</f>
        <v>0.79629629629629628</v>
      </c>
      <c r="C25" s="33">
        <v>2150</v>
      </c>
      <c r="D25" s="32">
        <f t="shared" si="23"/>
        <v>0.815653964984552</v>
      </c>
      <c r="E25" s="33">
        <v>2376</v>
      </c>
      <c r="F25" s="32">
        <f t="shared" ref="F25:F27" si="24">G25/G$3</f>
        <v>0.82762390670553931</v>
      </c>
      <c r="G25" s="33">
        <v>2271</v>
      </c>
      <c r="H25" s="32">
        <f t="shared" ref="H25:H27" si="25">I25/I$3</f>
        <v>0.82733224222585922</v>
      </c>
      <c r="I25" s="33">
        <v>2022</v>
      </c>
      <c r="J25" s="32">
        <f t="shared" ref="J25:J27" si="26">K25/K$3</f>
        <v>0.81527303754266212</v>
      </c>
      <c r="K25" s="33">
        <v>1911</v>
      </c>
      <c r="L25" s="14">
        <f t="shared" si="21"/>
        <v>2146</v>
      </c>
      <c r="M25" s="15" t="str">
        <f t="shared" si="22"/>
        <v>DOWN</v>
      </c>
    </row>
    <row r="26" spans="1:13" x14ac:dyDescent="0.2">
      <c r="A26" s="31" t="s">
        <v>33</v>
      </c>
      <c r="B26" s="32">
        <f t="shared" si="23"/>
        <v>0.15259259259259259</v>
      </c>
      <c r="C26" s="33">
        <v>412</v>
      </c>
      <c r="D26" s="32">
        <f t="shared" si="23"/>
        <v>0.14212152420185376</v>
      </c>
      <c r="E26" s="33">
        <v>414</v>
      </c>
      <c r="F26" s="32">
        <f t="shared" si="24"/>
        <v>0.13192419825072887</v>
      </c>
      <c r="G26" s="33">
        <v>362</v>
      </c>
      <c r="H26" s="32">
        <f t="shared" si="25"/>
        <v>0.13707037643207856</v>
      </c>
      <c r="I26" s="33">
        <v>335</v>
      </c>
      <c r="J26" s="32">
        <f t="shared" si="26"/>
        <v>0.13609215017064846</v>
      </c>
      <c r="K26" s="33">
        <v>319</v>
      </c>
      <c r="L26" s="14">
        <f t="shared" si="21"/>
        <v>368.4</v>
      </c>
      <c r="M26" s="15" t="str">
        <f t="shared" si="22"/>
        <v>DOWN</v>
      </c>
    </row>
    <row r="27" spans="1:13" x14ac:dyDescent="0.2">
      <c r="A27" s="31" t="s">
        <v>34</v>
      </c>
      <c r="B27" s="32">
        <f t="shared" si="23"/>
        <v>3.888888888888889E-2</v>
      </c>
      <c r="C27" s="33">
        <v>105</v>
      </c>
      <c r="D27" s="32">
        <f t="shared" si="23"/>
        <v>3.0209406110538965E-2</v>
      </c>
      <c r="E27" s="33">
        <v>88</v>
      </c>
      <c r="F27" s="32">
        <f t="shared" si="24"/>
        <v>2.4052478134110787E-2</v>
      </c>
      <c r="G27" s="33">
        <v>66</v>
      </c>
      <c r="H27" s="32">
        <f t="shared" si="25"/>
        <v>2.4959083469721768E-2</v>
      </c>
      <c r="I27" s="33">
        <v>61</v>
      </c>
      <c r="J27" s="32">
        <f t="shared" si="26"/>
        <v>3.1143344709897609E-2</v>
      </c>
      <c r="K27" s="33">
        <v>73</v>
      </c>
      <c r="L27" s="14">
        <f t="shared" si="21"/>
        <v>78.599999999999994</v>
      </c>
      <c r="M27" s="15" t="str">
        <f t="shared" si="22"/>
        <v>DOWN</v>
      </c>
    </row>
    <row r="28" spans="1:13" ht="15" x14ac:dyDescent="0.25">
      <c r="A28" s="26" t="s">
        <v>35</v>
      </c>
      <c r="B28" s="7" t="s">
        <v>2</v>
      </c>
      <c r="C28" s="8" t="s">
        <v>3</v>
      </c>
      <c r="D28" s="8" t="s">
        <v>4</v>
      </c>
      <c r="E28" s="8" t="s">
        <v>3</v>
      </c>
      <c r="F28" s="8" t="s">
        <v>5</v>
      </c>
      <c r="G28" s="8" t="s">
        <v>3</v>
      </c>
      <c r="H28" s="8" t="s">
        <v>6</v>
      </c>
      <c r="I28" s="8" t="s">
        <v>3</v>
      </c>
      <c r="J28" s="8" t="s">
        <v>7</v>
      </c>
      <c r="K28" s="8" t="s">
        <v>3</v>
      </c>
      <c r="L28" s="9" t="s">
        <v>8</v>
      </c>
      <c r="M28" s="10" t="s">
        <v>9</v>
      </c>
    </row>
    <row r="29" spans="1:13" x14ac:dyDescent="0.2">
      <c r="A29" s="34" t="s">
        <v>36</v>
      </c>
      <c r="B29" s="35">
        <f>C29/C$3</f>
        <v>3.9259259259259258E-2</v>
      </c>
      <c r="C29" s="29">
        <v>106</v>
      </c>
      <c r="D29" s="35">
        <f>E29/E$3</f>
        <v>6.1791967044284246E-2</v>
      </c>
      <c r="E29" s="29">
        <v>180</v>
      </c>
      <c r="F29" s="35">
        <f>G29/G$3</f>
        <v>6.6690962099125367E-2</v>
      </c>
      <c r="G29" s="29">
        <v>183</v>
      </c>
      <c r="H29" s="35">
        <f>I29/I$3</f>
        <v>6.1783960720130933E-2</v>
      </c>
      <c r="I29" s="29">
        <v>151</v>
      </c>
      <c r="J29" s="35">
        <f>K29/K$3</f>
        <v>5.4180887372013653E-2</v>
      </c>
      <c r="K29" s="29">
        <v>127</v>
      </c>
      <c r="L29" s="14">
        <f t="shared" ref="L29:L38" si="27">(C29+E29+G29+I29+K29)/5</f>
        <v>149.4</v>
      </c>
      <c r="M29" s="15" t="str">
        <f t="shared" ref="M29:M38" si="28">IF(K29&lt;=J29, "UP", "DOWN")</f>
        <v>DOWN</v>
      </c>
    </row>
    <row r="30" spans="1:13" x14ac:dyDescent="0.2">
      <c r="A30" s="34" t="s">
        <v>37</v>
      </c>
      <c r="B30" s="35">
        <f t="shared" ref="B30:D35" si="29">C30/C$3</f>
        <v>0.3351851851851852</v>
      </c>
      <c r="C30" s="29">
        <v>905</v>
      </c>
      <c r="D30" s="35">
        <f t="shared" si="29"/>
        <v>0.38070717473395127</v>
      </c>
      <c r="E30" s="29">
        <v>1109</v>
      </c>
      <c r="F30" s="35">
        <f t="shared" ref="F30:F35" si="30">G30/G$3</f>
        <v>0.37354227405247814</v>
      </c>
      <c r="G30" s="29">
        <v>1025</v>
      </c>
      <c r="H30" s="35">
        <f t="shared" ref="H30:H35" si="31">I30/I$3</f>
        <v>0.35433715220949263</v>
      </c>
      <c r="I30" s="29">
        <v>866</v>
      </c>
      <c r="J30" s="35">
        <f t="shared" ref="J30:J35" si="32">K30/K$3</f>
        <v>0.33617747440273038</v>
      </c>
      <c r="K30" s="29">
        <v>788</v>
      </c>
      <c r="L30" s="14">
        <f t="shared" si="27"/>
        <v>938.6</v>
      </c>
      <c r="M30" s="15" t="str">
        <f t="shared" si="28"/>
        <v>DOWN</v>
      </c>
    </row>
    <row r="31" spans="1:13" x14ac:dyDescent="0.2">
      <c r="A31" s="34" t="s">
        <v>38</v>
      </c>
      <c r="B31" s="35">
        <f t="shared" si="29"/>
        <v>0.26481481481481484</v>
      </c>
      <c r="C31" s="29">
        <v>715</v>
      </c>
      <c r="D31" s="35">
        <f t="shared" si="29"/>
        <v>0.25231719876416064</v>
      </c>
      <c r="E31" s="29">
        <v>735</v>
      </c>
      <c r="F31" s="35">
        <f t="shared" si="30"/>
        <v>0.26457725947521865</v>
      </c>
      <c r="G31" s="29">
        <v>726</v>
      </c>
      <c r="H31" s="35">
        <f t="shared" si="31"/>
        <v>0.24959083469721768</v>
      </c>
      <c r="I31" s="29">
        <v>610</v>
      </c>
      <c r="J31" s="35">
        <f t="shared" si="32"/>
        <v>0.25213310580204779</v>
      </c>
      <c r="K31" s="29">
        <v>591</v>
      </c>
      <c r="L31" s="14">
        <f t="shared" si="27"/>
        <v>675.4</v>
      </c>
      <c r="M31" s="15" t="str">
        <f t="shared" si="28"/>
        <v>DOWN</v>
      </c>
    </row>
    <row r="32" spans="1:13" x14ac:dyDescent="0.2">
      <c r="A32" s="34" t="s">
        <v>39</v>
      </c>
      <c r="B32" s="35">
        <f t="shared" si="29"/>
        <v>1.3703703703703704E-2</v>
      </c>
      <c r="C32" s="29">
        <v>37</v>
      </c>
      <c r="D32" s="35">
        <f t="shared" si="29"/>
        <v>1.7507723995880537E-2</v>
      </c>
      <c r="E32" s="29">
        <v>51</v>
      </c>
      <c r="F32" s="35">
        <f t="shared" si="30"/>
        <v>1.567055393586006E-2</v>
      </c>
      <c r="G32" s="29">
        <v>43</v>
      </c>
      <c r="H32" s="35">
        <f t="shared" si="31"/>
        <v>1.5139116202945991E-2</v>
      </c>
      <c r="I32" s="29">
        <v>37</v>
      </c>
      <c r="J32" s="35">
        <f t="shared" si="32"/>
        <v>9.3856655290102398E-3</v>
      </c>
      <c r="K32" s="29">
        <v>22</v>
      </c>
      <c r="L32" s="14">
        <f t="shared" si="27"/>
        <v>38</v>
      </c>
      <c r="M32" s="15" t="str">
        <f t="shared" si="28"/>
        <v>DOWN</v>
      </c>
    </row>
    <row r="33" spans="1:13" x14ac:dyDescent="0.2">
      <c r="A33" s="34" t="s">
        <v>40</v>
      </c>
      <c r="B33" s="35">
        <f t="shared" si="29"/>
        <v>0.30148148148148146</v>
      </c>
      <c r="C33" s="29">
        <v>814</v>
      </c>
      <c r="D33" s="35">
        <f t="shared" si="29"/>
        <v>0.25025746652935116</v>
      </c>
      <c r="E33" s="29">
        <v>729</v>
      </c>
      <c r="F33" s="35">
        <f t="shared" si="30"/>
        <v>0.26020408163265307</v>
      </c>
      <c r="G33" s="29">
        <v>714</v>
      </c>
      <c r="H33" s="35">
        <f t="shared" si="31"/>
        <v>0.2855973813420622</v>
      </c>
      <c r="I33" s="29">
        <v>698</v>
      </c>
      <c r="J33" s="35">
        <f t="shared" si="32"/>
        <v>0.30503412969283278</v>
      </c>
      <c r="K33" s="29">
        <v>715</v>
      </c>
      <c r="L33" s="14">
        <f t="shared" si="27"/>
        <v>734</v>
      </c>
      <c r="M33" s="15" t="str">
        <f t="shared" si="28"/>
        <v>DOWN</v>
      </c>
    </row>
    <row r="34" spans="1:13" x14ac:dyDescent="0.2">
      <c r="A34" s="34" t="s">
        <v>41</v>
      </c>
      <c r="B34" s="35">
        <f t="shared" si="29"/>
        <v>4.296296296296296E-2</v>
      </c>
      <c r="C34" s="29">
        <v>116</v>
      </c>
      <c r="D34" s="35">
        <f t="shared" si="29"/>
        <v>3.6731891520768965E-2</v>
      </c>
      <c r="E34" s="29">
        <v>107</v>
      </c>
      <c r="F34" s="35">
        <f t="shared" si="30"/>
        <v>1.7128279883381923E-2</v>
      </c>
      <c r="G34" s="29">
        <v>47</v>
      </c>
      <c r="H34" s="35">
        <f t="shared" si="31"/>
        <v>2.5368248772504091E-2</v>
      </c>
      <c r="I34" s="29">
        <v>62</v>
      </c>
      <c r="J34" s="35">
        <f t="shared" si="32"/>
        <v>3.8822525597269626E-2</v>
      </c>
      <c r="K34" s="29">
        <v>91</v>
      </c>
      <c r="L34" s="14">
        <f t="shared" si="27"/>
        <v>84.6</v>
      </c>
      <c r="M34" s="15" t="str">
        <f t="shared" si="28"/>
        <v>DOWN</v>
      </c>
    </row>
    <row r="35" spans="1:13" x14ac:dyDescent="0.2">
      <c r="A35" s="34" t="s">
        <v>42</v>
      </c>
      <c r="B35" s="35">
        <f t="shared" si="29"/>
        <v>2.9629629629629628E-3</v>
      </c>
      <c r="C35" s="29">
        <v>8</v>
      </c>
      <c r="D35" s="35">
        <f t="shared" si="29"/>
        <v>6.865774116031583E-4</v>
      </c>
      <c r="E35" s="29">
        <v>2</v>
      </c>
      <c r="F35" s="35">
        <f t="shared" si="30"/>
        <v>1.8221574344023323E-3</v>
      </c>
      <c r="G35" s="29">
        <v>5</v>
      </c>
      <c r="H35" s="35">
        <f t="shared" si="31"/>
        <v>8.1833060556464818E-3</v>
      </c>
      <c r="I35" s="29">
        <v>20</v>
      </c>
      <c r="J35" s="35">
        <f t="shared" si="32"/>
        <v>4.2662116040955633E-3</v>
      </c>
      <c r="K35" s="29">
        <v>10</v>
      </c>
      <c r="L35" s="14">
        <f t="shared" si="27"/>
        <v>9</v>
      </c>
      <c r="M35" s="15" t="str">
        <f t="shared" si="28"/>
        <v>DOWN</v>
      </c>
    </row>
    <row r="36" spans="1:13" ht="15" x14ac:dyDescent="0.25">
      <c r="A36" s="26" t="s">
        <v>43</v>
      </c>
      <c r="B36" s="7" t="s">
        <v>2</v>
      </c>
      <c r="C36" s="8" t="s">
        <v>3</v>
      </c>
      <c r="D36" s="8" t="s">
        <v>4</v>
      </c>
      <c r="E36" s="8" t="s">
        <v>3</v>
      </c>
      <c r="F36" s="8" t="s">
        <v>5</v>
      </c>
      <c r="G36" s="8" t="s">
        <v>3</v>
      </c>
      <c r="H36" s="8" t="s">
        <v>6</v>
      </c>
      <c r="I36" s="8" t="s">
        <v>3</v>
      </c>
      <c r="J36" s="8" t="s">
        <v>7</v>
      </c>
      <c r="K36" s="8" t="s">
        <v>3</v>
      </c>
      <c r="L36" s="9" t="s">
        <v>8</v>
      </c>
      <c r="M36" s="10" t="s">
        <v>9</v>
      </c>
    </row>
    <row r="37" spans="1:13" ht="15" x14ac:dyDescent="0.25">
      <c r="A37" s="36" t="s">
        <v>44</v>
      </c>
      <c r="B37" s="35">
        <f>C37/C$3</f>
        <v>0.5377777777777778</v>
      </c>
      <c r="C37" s="37">
        <v>1452</v>
      </c>
      <c r="D37" s="35">
        <f>E37/E$3</f>
        <v>0.5348438036388603</v>
      </c>
      <c r="E37" s="37">
        <v>1558</v>
      </c>
      <c r="F37" s="35">
        <f>G37/G$3</f>
        <v>0.54409620991253649</v>
      </c>
      <c r="G37" s="37">
        <v>1493</v>
      </c>
      <c r="H37" s="35">
        <f>I37/I$3</f>
        <v>0.51636661211129298</v>
      </c>
      <c r="I37" s="37">
        <v>1262</v>
      </c>
      <c r="J37" s="35">
        <f>K37/K$3</f>
        <v>0.53370307167235498</v>
      </c>
      <c r="K37" s="37">
        <v>1251</v>
      </c>
      <c r="L37" s="14">
        <f t="shared" si="27"/>
        <v>1403.2</v>
      </c>
      <c r="M37" s="15" t="str">
        <f t="shared" si="28"/>
        <v>DOWN</v>
      </c>
    </row>
    <row r="38" spans="1:13" ht="15" x14ac:dyDescent="0.25">
      <c r="A38" s="36" t="s">
        <v>45</v>
      </c>
      <c r="B38" s="35">
        <f>C38/C$3</f>
        <v>0.46259259259259261</v>
      </c>
      <c r="C38" s="37">
        <v>1249</v>
      </c>
      <c r="D38" s="35">
        <f>E38/E$3</f>
        <v>0.4651561963611397</v>
      </c>
      <c r="E38" s="37">
        <v>1355</v>
      </c>
      <c r="F38" s="35">
        <f>G38/G$3</f>
        <v>0.45590379008746357</v>
      </c>
      <c r="G38" s="37">
        <v>1251</v>
      </c>
      <c r="H38" s="35">
        <f>I38/I$3</f>
        <v>0.48363338788870702</v>
      </c>
      <c r="I38" s="37">
        <v>1182</v>
      </c>
      <c r="J38" s="35">
        <f>K38/K$3</f>
        <v>0.46629692832764508</v>
      </c>
      <c r="K38" s="37">
        <v>1093</v>
      </c>
      <c r="L38" s="14">
        <f t="shared" si="27"/>
        <v>1226</v>
      </c>
      <c r="M38" s="15" t="str">
        <f t="shared" si="28"/>
        <v>DOWN</v>
      </c>
    </row>
  </sheetData>
  <pageMargins left="0.7" right="0.7" top="0.75" bottom="0.75" header="0.3" footer="0.3"/>
  <pageSetup scale="89" orientation="landscape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5:F98"/>
  <sheetViews>
    <sheetView topLeftCell="A72" workbookViewId="0">
      <selection activeCell="N85" sqref="N85"/>
    </sheetView>
  </sheetViews>
  <sheetFormatPr defaultRowHeight="15" x14ac:dyDescent="0.25"/>
  <cols>
    <col min="2" max="2" width="11.5703125" bestFit="1" customWidth="1"/>
  </cols>
  <sheetData>
    <row r="55" spans="1:6" x14ac:dyDescent="0.25">
      <c r="A55" s="64" t="s">
        <v>124</v>
      </c>
      <c r="B55" s="64" t="s">
        <v>117</v>
      </c>
      <c r="C55" s="64" t="s">
        <v>118</v>
      </c>
      <c r="D55" s="64" t="s">
        <v>119</v>
      </c>
      <c r="E55" s="64" t="s">
        <v>120</v>
      </c>
      <c r="F55" s="64" t="s">
        <v>121</v>
      </c>
    </row>
    <row r="56" spans="1:6" x14ac:dyDescent="0.25">
      <c r="A56" s="65" t="s">
        <v>22</v>
      </c>
      <c r="B56" s="66">
        <v>1531</v>
      </c>
      <c r="C56" s="66">
        <v>811</v>
      </c>
      <c r="D56" s="66">
        <v>733</v>
      </c>
      <c r="E56" s="66">
        <v>557</v>
      </c>
      <c r="F56" s="66">
        <v>611</v>
      </c>
    </row>
    <row r="57" spans="1:6" ht="30" x14ac:dyDescent="0.25">
      <c r="A57" s="65" t="s">
        <v>23</v>
      </c>
      <c r="B57" s="66">
        <v>578</v>
      </c>
      <c r="C57" s="66">
        <v>464</v>
      </c>
      <c r="D57" s="66">
        <v>487</v>
      </c>
      <c r="E57" s="66">
        <v>441</v>
      </c>
      <c r="F57" s="66">
        <v>470</v>
      </c>
    </row>
    <row r="58" spans="1:6" x14ac:dyDescent="0.25">
      <c r="B58">
        <f>SUM(B56:B57)</f>
        <v>2109</v>
      </c>
      <c r="C58">
        <f t="shared" ref="C58:F58" si="0">SUM(C56:C57)</f>
        <v>1275</v>
      </c>
      <c r="D58">
        <f t="shared" si="0"/>
        <v>1220</v>
      </c>
      <c r="E58">
        <f t="shared" si="0"/>
        <v>998</v>
      </c>
      <c r="F58">
        <f t="shared" si="0"/>
        <v>1081</v>
      </c>
    </row>
    <row r="60" spans="1:6" x14ac:dyDescent="0.25">
      <c r="A60" s="64" t="s">
        <v>124</v>
      </c>
      <c r="B60" s="64" t="s">
        <v>117</v>
      </c>
      <c r="C60" s="64" t="s">
        <v>118</v>
      </c>
      <c r="D60" s="64" t="s">
        <v>119</v>
      </c>
      <c r="E60" s="64" t="s">
        <v>120</v>
      </c>
      <c r="F60" s="64" t="s">
        <v>121</v>
      </c>
    </row>
    <row r="61" spans="1:6" x14ac:dyDescent="0.25">
      <c r="A61" s="65" t="s">
        <v>22</v>
      </c>
      <c r="B61" s="75">
        <f>B56/B$58</f>
        <v>0.72593646277856805</v>
      </c>
      <c r="C61" s="75">
        <f t="shared" ref="C61:F61" si="1">C56/C$58</f>
        <v>0.63607843137254905</v>
      </c>
      <c r="D61" s="75">
        <f t="shared" si="1"/>
        <v>0.60081967213114751</v>
      </c>
      <c r="E61" s="75">
        <f t="shared" si="1"/>
        <v>0.55811623246492981</v>
      </c>
      <c r="F61" s="75">
        <f t="shared" si="1"/>
        <v>0.56521739130434778</v>
      </c>
    </row>
    <row r="62" spans="1:6" ht="30" x14ac:dyDescent="0.25">
      <c r="A62" s="65" t="s">
        <v>23</v>
      </c>
      <c r="B62" s="75">
        <f>B57/B$58</f>
        <v>0.27406353722143195</v>
      </c>
      <c r="C62" s="75">
        <f t="shared" ref="C62:F62" si="2">C57/C$58</f>
        <v>0.36392156862745095</v>
      </c>
      <c r="D62" s="75">
        <f t="shared" si="2"/>
        <v>0.39918032786885244</v>
      </c>
      <c r="E62" s="75">
        <f t="shared" si="2"/>
        <v>0.44188376753507014</v>
      </c>
      <c r="F62" s="75">
        <f t="shared" si="2"/>
        <v>0.43478260869565216</v>
      </c>
    </row>
    <row r="69" spans="1:6" x14ac:dyDescent="0.25">
      <c r="A69" s="64" t="s">
        <v>123</v>
      </c>
      <c r="B69" s="64" t="s">
        <v>117</v>
      </c>
      <c r="C69" s="64" t="s">
        <v>118</v>
      </c>
      <c r="D69" s="64" t="s">
        <v>119</v>
      </c>
      <c r="E69" s="64" t="s">
        <v>120</v>
      </c>
      <c r="F69" s="64" t="s">
        <v>121</v>
      </c>
    </row>
    <row r="70" spans="1:6" x14ac:dyDescent="0.25">
      <c r="A70" s="65" t="s">
        <v>44</v>
      </c>
      <c r="B70" s="66">
        <v>1177</v>
      </c>
      <c r="C70" s="66">
        <v>714</v>
      </c>
      <c r="D70" s="66">
        <v>665</v>
      </c>
      <c r="E70" s="66">
        <v>569</v>
      </c>
      <c r="F70" s="66">
        <v>636</v>
      </c>
    </row>
    <row r="71" spans="1:6" x14ac:dyDescent="0.25">
      <c r="A71" s="65" t="s">
        <v>45</v>
      </c>
      <c r="B71" s="66">
        <v>932</v>
      </c>
      <c r="C71" s="66">
        <v>561</v>
      </c>
      <c r="D71" s="66">
        <v>555</v>
      </c>
      <c r="E71" s="66">
        <v>429</v>
      </c>
      <c r="F71" s="66">
        <v>445</v>
      </c>
    </row>
    <row r="72" spans="1:6" x14ac:dyDescent="0.25">
      <c r="B72">
        <f>SUM(B70:B71)</f>
        <v>2109</v>
      </c>
      <c r="C72">
        <f t="shared" ref="C72:F72" si="3">SUM(C70:C71)</f>
        <v>1275</v>
      </c>
      <c r="D72">
        <f t="shared" si="3"/>
        <v>1220</v>
      </c>
      <c r="E72">
        <f t="shared" si="3"/>
        <v>998</v>
      </c>
      <c r="F72">
        <f t="shared" si="3"/>
        <v>1081</v>
      </c>
    </row>
    <row r="74" spans="1:6" x14ac:dyDescent="0.25">
      <c r="A74" s="64" t="s">
        <v>123</v>
      </c>
      <c r="B74" s="64" t="s">
        <v>117</v>
      </c>
      <c r="C74" s="64" t="s">
        <v>118</v>
      </c>
      <c r="D74" s="64" t="s">
        <v>119</v>
      </c>
      <c r="E74" s="64" t="s">
        <v>120</v>
      </c>
      <c r="F74" s="64" t="s">
        <v>121</v>
      </c>
    </row>
    <row r="75" spans="1:6" x14ac:dyDescent="0.25">
      <c r="A75" s="65" t="s">
        <v>44</v>
      </c>
      <c r="B75" s="75">
        <f>B70/B$72</f>
        <v>0.55808440018966332</v>
      </c>
      <c r="C75" s="75">
        <f t="shared" ref="C75:F75" si="4">C70/C$72</f>
        <v>0.56000000000000005</v>
      </c>
      <c r="D75" s="75">
        <f t="shared" si="4"/>
        <v>0.54508196721311475</v>
      </c>
      <c r="E75" s="75">
        <f t="shared" si="4"/>
        <v>0.5701402805611222</v>
      </c>
      <c r="F75" s="75">
        <f t="shared" si="4"/>
        <v>0.58834412580943574</v>
      </c>
    </row>
    <row r="76" spans="1:6" x14ac:dyDescent="0.25">
      <c r="A76" s="65" t="s">
        <v>45</v>
      </c>
      <c r="B76" s="75">
        <f>B71/B$72</f>
        <v>0.44191559981033668</v>
      </c>
      <c r="C76" s="75">
        <f t="shared" ref="C76:F76" si="5">C71/C$72</f>
        <v>0.44</v>
      </c>
      <c r="D76" s="75">
        <f t="shared" si="5"/>
        <v>0.45491803278688525</v>
      </c>
      <c r="E76" s="75">
        <f t="shared" si="5"/>
        <v>0.42985971943887774</v>
      </c>
      <c r="F76" s="75">
        <f t="shared" si="5"/>
        <v>0.41165587419056432</v>
      </c>
    </row>
    <row r="86" spans="1:6" x14ac:dyDescent="0.25">
      <c r="A86" s="64" t="s">
        <v>24</v>
      </c>
      <c r="B86" s="64" t="s">
        <v>117</v>
      </c>
      <c r="C86" s="64" t="s">
        <v>118</v>
      </c>
      <c r="D86" s="64" t="s">
        <v>119</v>
      </c>
      <c r="E86" s="64" t="s">
        <v>120</v>
      </c>
      <c r="F86" s="64" t="s">
        <v>121</v>
      </c>
    </row>
    <row r="87" spans="1:6" ht="30" x14ac:dyDescent="0.25">
      <c r="A87" s="65" t="s">
        <v>25</v>
      </c>
      <c r="B87" s="66">
        <v>396</v>
      </c>
      <c r="C87" s="66">
        <v>230</v>
      </c>
      <c r="D87" s="66">
        <v>250</v>
      </c>
      <c r="E87" s="66">
        <v>165</v>
      </c>
      <c r="F87" s="66">
        <v>168</v>
      </c>
    </row>
    <row r="88" spans="1:6" x14ac:dyDescent="0.25">
      <c r="A88" s="65" t="s">
        <v>26</v>
      </c>
      <c r="B88" s="66">
        <v>268</v>
      </c>
      <c r="C88" s="66">
        <v>179</v>
      </c>
      <c r="D88" s="66">
        <v>190</v>
      </c>
      <c r="E88" s="66">
        <v>162</v>
      </c>
      <c r="F88" s="66">
        <v>185</v>
      </c>
    </row>
    <row r="89" spans="1:6" x14ac:dyDescent="0.25">
      <c r="A89" s="65" t="s">
        <v>27</v>
      </c>
      <c r="B89" s="66">
        <v>9</v>
      </c>
      <c r="C89" s="66">
        <v>6</v>
      </c>
      <c r="D89" s="66">
        <v>4</v>
      </c>
      <c r="E89" s="66">
        <v>3</v>
      </c>
      <c r="F89" s="66">
        <v>11</v>
      </c>
    </row>
    <row r="90" spans="1:6" ht="30" x14ac:dyDescent="0.25">
      <c r="A90" s="65" t="s">
        <v>28</v>
      </c>
      <c r="B90" s="66">
        <v>1164</v>
      </c>
      <c r="C90" s="66">
        <v>704</v>
      </c>
      <c r="D90" s="66">
        <v>605</v>
      </c>
      <c r="E90" s="66">
        <v>516</v>
      </c>
      <c r="F90" s="66">
        <v>594</v>
      </c>
    </row>
    <row r="91" spans="1:6" x14ac:dyDescent="0.25">
      <c r="A91" s="65" t="s">
        <v>29</v>
      </c>
      <c r="B91" s="66">
        <v>272</v>
      </c>
      <c r="C91" s="66">
        <v>156</v>
      </c>
      <c r="D91" s="66">
        <v>171</v>
      </c>
      <c r="E91" s="66">
        <v>152</v>
      </c>
      <c r="F91" s="66">
        <v>123</v>
      </c>
    </row>
    <row r="92" spans="1:6" x14ac:dyDescent="0.25">
      <c r="B92">
        <f>SUM(B87:B91)</f>
        <v>2109</v>
      </c>
      <c r="C92">
        <f t="shared" ref="C92:F92" si="6">SUM(C87:C91)</f>
        <v>1275</v>
      </c>
      <c r="D92">
        <f t="shared" si="6"/>
        <v>1220</v>
      </c>
      <c r="E92">
        <f t="shared" si="6"/>
        <v>998</v>
      </c>
      <c r="F92">
        <f t="shared" si="6"/>
        <v>1081</v>
      </c>
    </row>
    <row r="94" spans="1:6" x14ac:dyDescent="0.25">
      <c r="A94" s="64" t="s">
        <v>24</v>
      </c>
      <c r="B94" s="64" t="s">
        <v>117</v>
      </c>
      <c r="C94" s="64" t="s">
        <v>118</v>
      </c>
      <c r="D94" s="64" t="s">
        <v>119</v>
      </c>
      <c r="E94" s="64" t="s">
        <v>120</v>
      </c>
      <c r="F94" s="64" t="s">
        <v>121</v>
      </c>
    </row>
    <row r="95" spans="1:6" ht="30" x14ac:dyDescent="0.25">
      <c r="A95" s="65" t="s">
        <v>25</v>
      </c>
      <c r="B95" s="75">
        <f>B87/B$92</f>
        <v>0.18776671408250356</v>
      </c>
      <c r="C95" s="75">
        <f t="shared" ref="C95:F95" si="7">C87/C$92</f>
        <v>0.1803921568627451</v>
      </c>
      <c r="D95" s="75">
        <f t="shared" si="7"/>
        <v>0.20491803278688525</v>
      </c>
      <c r="E95" s="75">
        <f t="shared" si="7"/>
        <v>0.16533066132264529</v>
      </c>
      <c r="F95" s="75">
        <f t="shared" si="7"/>
        <v>0.15541165587419056</v>
      </c>
    </row>
    <row r="96" spans="1:6" x14ac:dyDescent="0.25">
      <c r="A96" s="65" t="s">
        <v>26</v>
      </c>
      <c r="B96" s="75">
        <f t="shared" ref="B96:F96" si="8">B88/B$92</f>
        <v>0.12707444286391656</v>
      </c>
      <c r="C96" s="75">
        <f t="shared" si="8"/>
        <v>0.14039215686274509</v>
      </c>
      <c r="D96" s="75">
        <f t="shared" si="8"/>
        <v>0.15573770491803279</v>
      </c>
      <c r="E96" s="75">
        <f t="shared" si="8"/>
        <v>0.16232464929859719</v>
      </c>
      <c r="F96" s="75">
        <f t="shared" si="8"/>
        <v>0.17113783533765031</v>
      </c>
    </row>
    <row r="97" spans="1:6" ht="30" x14ac:dyDescent="0.25">
      <c r="A97" s="65" t="s">
        <v>28</v>
      </c>
      <c r="B97" s="75">
        <f>B90/B$92</f>
        <v>0.55192034139402557</v>
      </c>
      <c r="C97" s="75">
        <f>C90/C$92</f>
        <v>0.55215686274509801</v>
      </c>
      <c r="D97" s="75">
        <f>D90/D$92</f>
        <v>0.49590163934426229</v>
      </c>
      <c r="E97" s="75">
        <f>E90/E$92</f>
        <v>0.51703406813627251</v>
      </c>
      <c r="F97" s="75">
        <f>F90/F$92</f>
        <v>0.54949121184088812</v>
      </c>
    </row>
    <row r="98" spans="1:6" x14ac:dyDescent="0.25">
      <c r="A98" s="65" t="s">
        <v>29</v>
      </c>
      <c r="B98" s="75">
        <f>B91/B$92</f>
        <v>0.12897107633949739</v>
      </c>
      <c r="C98" s="75">
        <f>C91/C$92</f>
        <v>0.12235294117647059</v>
      </c>
      <c r="D98" s="75">
        <f>D91/D$92</f>
        <v>0.14016393442622951</v>
      </c>
      <c r="E98" s="75">
        <f>E91/E$92</f>
        <v>0.15230460921843689</v>
      </c>
      <c r="F98" s="75">
        <f>F91/F$92</f>
        <v>0.11378353376503238</v>
      </c>
    </row>
  </sheetData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1"/>
  <sheetViews>
    <sheetView workbookViewId="0">
      <selection activeCell="A8" sqref="A8"/>
    </sheetView>
  </sheetViews>
  <sheetFormatPr defaultRowHeight="15" x14ac:dyDescent="0.25"/>
  <cols>
    <col min="1" max="1" width="41.7109375" customWidth="1"/>
    <col min="3" max="3" width="10.140625" customWidth="1"/>
    <col min="4" max="4" width="7" customWidth="1"/>
    <col min="6" max="6" width="7.140625" customWidth="1"/>
    <col min="8" max="8" width="7.42578125" customWidth="1"/>
    <col min="10" max="10" width="7" customWidth="1"/>
    <col min="12" max="12" width="7.5703125" customWidth="1"/>
    <col min="14" max="14" width="11.28515625" style="50" customWidth="1"/>
  </cols>
  <sheetData>
    <row r="1" spans="1:14" x14ac:dyDescent="0.25">
      <c r="A1" s="39" t="s">
        <v>46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1"/>
    </row>
    <row r="2" spans="1:14" x14ac:dyDescent="0.25">
      <c r="A2" s="42" t="s">
        <v>47</v>
      </c>
      <c r="B2" s="42" t="s">
        <v>48</v>
      </c>
      <c r="C2" s="43" t="s">
        <v>2</v>
      </c>
      <c r="D2" s="44" t="s">
        <v>3</v>
      </c>
      <c r="E2" s="44" t="s">
        <v>4</v>
      </c>
      <c r="F2" s="44" t="s">
        <v>3</v>
      </c>
      <c r="G2" s="44" t="s">
        <v>5</v>
      </c>
      <c r="H2" s="44" t="s">
        <v>3</v>
      </c>
      <c r="I2" s="44" t="s">
        <v>6</v>
      </c>
      <c r="J2" s="44" t="s">
        <v>3</v>
      </c>
      <c r="K2" s="44" t="s">
        <v>7</v>
      </c>
      <c r="L2" s="44" t="s">
        <v>3</v>
      </c>
      <c r="M2" s="44" t="s">
        <v>8</v>
      </c>
      <c r="N2" s="44" t="s">
        <v>49</v>
      </c>
    </row>
    <row r="3" spans="1:14" x14ac:dyDescent="0.25">
      <c r="A3" s="45" t="s">
        <v>50</v>
      </c>
      <c r="B3" s="45" t="s">
        <v>51</v>
      </c>
      <c r="C3" s="46">
        <f>D3/D$51</f>
        <v>3.8504257682339872E-2</v>
      </c>
      <c r="D3" s="47">
        <v>104</v>
      </c>
      <c r="E3" s="46">
        <f>F3/F$51</f>
        <v>3.9134912461380018E-2</v>
      </c>
      <c r="F3" s="47">
        <v>114</v>
      </c>
      <c r="G3" s="46">
        <f>H3/H$51</f>
        <v>5.1384839650145772E-2</v>
      </c>
      <c r="H3" s="47">
        <v>141</v>
      </c>
      <c r="I3" s="46">
        <f>J3/J$51</f>
        <v>5.4828150572831427E-2</v>
      </c>
      <c r="J3" s="47">
        <v>134</v>
      </c>
      <c r="K3" s="46">
        <f>L3/L$51</f>
        <v>5.8020477815699661E-2</v>
      </c>
      <c r="L3" s="47">
        <v>136</v>
      </c>
      <c r="M3" s="48">
        <f>(D3+F3+H3+J3+L3)/5</f>
        <v>125.8</v>
      </c>
      <c r="N3" s="41" t="str">
        <f>IF(L3&gt;=M3,"UP", "DOWN")</f>
        <v>UP</v>
      </c>
    </row>
    <row r="4" spans="1:14" x14ac:dyDescent="0.25">
      <c r="A4" s="45" t="s">
        <v>52</v>
      </c>
      <c r="B4" s="45" t="s">
        <v>51</v>
      </c>
      <c r="C4" s="46">
        <f t="shared" ref="C4:E19" si="0">D4/D$51</f>
        <v>0.11514253980007405</v>
      </c>
      <c r="D4" s="47">
        <v>311</v>
      </c>
      <c r="E4" s="46">
        <f t="shared" si="0"/>
        <v>0.13044970820460006</v>
      </c>
      <c r="F4" s="47">
        <v>380</v>
      </c>
      <c r="G4" s="46">
        <f t="shared" ref="G4:G51" si="1">H4/H$51</f>
        <v>0.11661807580174927</v>
      </c>
      <c r="H4" s="47">
        <v>320</v>
      </c>
      <c r="I4" s="46">
        <f t="shared" ref="I4:I51" si="2">J4/J$51</f>
        <v>0.11006546644844517</v>
      </c>
      <c r="J4" s="47">
        <v>269</v>
      </c>
      <c r="K4" s="46">
        <f t="shared" ref="K4:K51" si="3">L4/L$51</f>
        <v>0.10238907849829351</v>
      </c>
      <c r="L4" s="47">
        <v>240</v>
      </c>
      <c r="M4" s="48">
        <f t="shared" ref="M4:M51" si="4">(D4+F4+H4+J4+L4)/5</f>
        <v>304</v>
      </c>
      <c r="N4" s="41" t="str">
        <f t="shared" ref="N4:N51" si="5">IF(L4&gt;=M4,"UP", "DOWN")</f>
        <v>DOWN</v>
      </c>
    </row>
    <row r="5" spans="1:14" x14ac:dyDescent="0.25">
      <c r="A5" s="45" t="s">
        <v>53</v>
      </c>
      <c r="B5" s="45" t="s">
        <v>51</v>
      </c>
      <c r="C5" s="46">
        <f t="shared" si="0"/>
        <v>7.4046649389115145E-4</v>
      </c>
      <c r="D5" s="47">
        <v>2</v>
      </c>
      <c r="E5" s="46">
        <f t="shared" si="0"/>
        <v>0</v>
      </c>
      <c r="F5" s="49"/>
      <c r="G5" s="46">
        <f t="shared" si="1"/>
        <v>0</v>
      </c>
      <c r="H5" s="49"/>
      <c r="I5" s="46">
        <f t="shared" si="2"/>
        <v>0</v>
      </c>
      <c r="J5" s="49"/>
      <c r="K5" s="46">
        <f t="shared" si="3"/>
        <v>0</v>
      </c>
      <c r="L5" s="49"/>
      <c r="M5" s="48">
        <f t="shared" si="4"/>
        <v>0.4</v>
      </c>
      <c r="N5" s="41" t="str">
        <f t="shared" si="5"/>
        <v>DOWN</v>
      </c>
    </row>
    <row r="6" spans="1:14" x14ac:dyDescent="0.25">
      <c r="A6" s="45" t="s">
        <v>54</v>
      </c>
      <c r="B6" s="45" t="s">
        <v>51</v>
      </c>
      <c r="C6" s="46">
        <f t="shared" si="0"/>
        <v>5.0351721584598295E-2</v>
      </c>
      <c r="D6" s="47">
        <v>136</v>
      </c>
      <c r="E6" s="46">
        <f t="shared" si="0"/>
        <v>4.8060418812221076E-2</v>
      </c>
      <c r="F6" s="47">
        <v>140</v>
      </c>
      <c r="G6" s="46">
        <f t="shared" si="1"/>
        <v>4.5918367346938778E-2</v>
      </c>
      <c r="H6" s="47">
        <v>126</v>
      </c>
      <c r="I6" s="46">
        <f t="shared" si="2"/>
        <v>4.4599018003273323E-2</v>
      </c>
      <c r="J6" s="47">
        <v>109</v>
      </c>
      <c r="K6" s="46">
        <f t="shared" si="3"/>
        <v>4.4795221843003413E-2</v>
      </c>
      <c r="L6" s="47">
        <v>105</v>
      </c>
      <c r="M6" s="48">
        <f t="shared" si="4"/>
        <v>123.2</v>
      </c>
      <c r="N6" s="41" t="str">
        <f t="shared" si="5"/>
        <v>DOWN</v>
      </c>
    </row>
    <row r="7" spans="1:14" x14ac:dyDescent="0.25">
      <c r="A7" s="45" t="s">
        <v>55</v>
      </c>
      <c r="B7" s="45" t="s">
        <v>51</v>
      </c>
      <c r="C7" s="46">
        <f t="shared" si="0"/>
        <v>0.13032210292484264</v>
      </c>
      <c r="D7" s="47">
        <v>352</v>
      </c>
      <c r="E7" s="46">
        <f t="shared" si="0"/>
        <v>0.16306213525575008</v>
      </c>
      <c r="F7" s="47">
        <v>475</v>
      </c>
      <c r="G7" s="46">
        <f t="shared" si="1"/>
        <v>0.15962099125364432</v>
      </c>
      <c r="H7" s="47">
        <v>438</v>
      </c>
      <c r="I7" s="46">
        <f t="shared" si="2"/>
        <v>0.14484451718494271</v>
      </c>
      <c r="J7" s="47">
        <v>354</v>
      </c>
      <c r="K7" s="46">
        <f t="shared" si="3"/>
        <v>0.13097269624573379</v>
      </c>
      <c r="L7" s="47">
        <v>307</v>
      </c>
      <c r="M7" s="48">
        <f t="shared" si="4"/>
        <v>385.2</v>
      </c>
      <c r="N7" s="41" t="str">
        <f t="shared" si="5"/>
        <v>DOWN</v>
      </c>
    </row>
    <row r="8" spans="1:14" x14ac:dyDescent="0.25">
      <c r="A8" s="45" t="s">
        <v>56</v>
      </c>
      <c r="B8" s="45" t="s">
        <v>57</v>
      </c>
      <c r="C8" s="46">
        <f t="shared" si="0"/>
        <v>1.0736764161421697E-2</v>
      </c>
      <c r="D8" s="47">
        <v>29</v>
      </c>
      <c r="E8" s="46">
        <f t="shared" si="0"/>
        <v>1.2701682114658427E-2</v>
      </c>
      <c r="F8" s="47">
        <v>37</v>
      </c>
      <c r="G8" s="46">
        <f t="shared" si="1"/>
        <v>1.239067055393586E-2</v>
      </c>
      <c r="H8" s="47">
        <v>34</v>
      </c>
      <c r="I8" s="46">
        <f t="shared" si="2"/>
        <v>9.4108019639934527E-3</v>
      </c>
      <c r="J8" s="47">
        <v>23</v>
      </c>
      <c r="K8" s="46">
        <f t="shared" si="3"/>
        <v>7.2525597269624577E-3</v>
      </c>
      <c r="L8" s="47">
        <v>17</v>
      </c>
      <c r="M8" s="48">
        <f t="shared" si="4"/>
        <v>28</v>
      </c>
      <c r="N8" s="41" t="str">
        <f t="shared" si="5"/>
        <v>DOWN</v>
      </c>
    </row>
    <row r="9" spans="1:14" x14ac:dyDescent="0.25">
      <c r="A9" s="45" t="s">
        <v>58</v>
      </c>
      <c r="B9" s="45" t="s">
        <v>57</v>
      </c>
      <c r="C9" s="46">
        <f t="shared" si="0"/>
        <v>1.7400962606442059E-2</v>
      </c>
      <c r="D9" s="47">
        <v>47</v>
      </c>
      <c r="E9" s="46">
        <f t="shared" si="0"/>
        <v>2.8492962581531067E-2</v>
      </c>
      <c r="F9" s="47">
        <v>83</v>
      </c>
      <c r="G9" s="46">
        <f t="shared" si="1"/>
        <v>3.1705539358600585E-2</v>
      </c>
      <c r="H9" s="47">
        <v>87</v>
      </c>
      <c r="I9" s="46">
        <f t="shared" si="2"/>
        <v>3.2324058919803604E-2</v>
      </c>
      <c r="J9" s="47">
        <v>79</v>
      </c>
      <c r="K9" s="46">
        <f t="shared" si="3"/>
        <v>2.7303754266211604E-2</v>
      </c>
      <c r="L9" s="47">
        <v>64</v>
      </c>
      <c r="M9" s="48">
        <f t="shared" si="4"/>
        <v>72</v>
      </c>
      <c r="N9" s="41" t="str">
        <f t="shared" si="5"/>
        <v>DOWN</v>
      </c>
    </row>
    <row r="10" spans="1:14" x14ac:dyDescent="0.25">
      <c r="A10" s="45" t="s">
        <v>59</v>
      </c>
      <c r="B10" s="45" t="s">
        <v>57</v>
      </c>
      <c r="C10" s="46">
        <f t="shared" si="0"/>
        <v>1.1106997408367271E-2</v>
      </c>
      <c r="D10" s="47">
        <v>30</v>
      </c>
      <c r="E10" s="46">
        <f t="shared" si="0"/>
        <v>1.991074493649159E-2</v>
      </c>
      <c r="F10" s="47">
        <v>58</v>
      </c>
      <c r="G10" s="46">
        <f t="shared" si="1"/>
        <v>0</v>
      </c>
      <c r="H10" s="49"/>
      <c r="I10" s="46">
        <f t="shared" si="2"/>
        <v>0</v>
      </c>
      <c r="J10" s="49"/>
      <c r="K10" s="46">
        <f t="shared" si="3"/>
        <v>0</v>
      </c>
      <c r="L10" s="49"/>
      <c r="M10" s="48">
        <f t="shared" si="4"/>
        <v>17.600000000000001</v>
      </c>
      <c r="N10" s="41" t="str">
        <f t="shared" si="5"/>
        <v>DOWN</v>
      </c>
    </row>
    <row r="11" spans="1:14" x14ac:dyDescent="0.25">
      <c r="A11" s="45" t="s">
        <v>60</v>
      </c>
      <c r="B11" s="45" t="s">
        <v>57</v>
      </c>
      <c r="C11" s="46">
        <f t="shared" si="0"/>
        <v>0</v>
      </c>
      <c r="D11" s="49"/>
      <c r="E11" s="46">
        <f t="shared" si="0"/>
        <v>6.865774116031583E-4</v>
      </c>
      <c r="F11" s="47">
        <v>2</v>
      </c>
      <c r="G11" s="46">
        <f t="shared" si="1"/>
        <v>2.2594752186588921E-2</v>
      </c>
      <c r="H11" s="47">
        <v>62</v>
      </c>
      <c r="I11" s="46">
        <f t="shared" si="2"/>
        <v>2.0049099836333878E-2</v>
      </c>
      <c r="J11" s="47">
        <v>49</v>
      </c>
      <c r="K11" s="46">
        <f t="shared" si="3"/>
        <v>1.9624573378839591E-2</v>
      </c>
      <c r="L11" s="47">
        <v>46</v>
      </c>
      <c r="M11" s="48">
        <f t="shared" si="4"/>
        <v>31.8</v>
      </c>
      <c r="N11" s="41" t="str">
        <f t="shared" si="5"/>
        <v>UP</v>
      </c>
    </row>
    <row r="12" spans="1:14" x14ac:dyDescent="0.25">
      <c r="A12" s="45" t="s">
        <v>61</v>
      </c>
      <c r="B12" s="45" t="s">
        <v>62</v>
      </c>
      <c r="C12" s="46">
        <f t="shared" si="0"/>
        <v>0</v>
      </c>
      <c r="D12" s="49"/>
      <c r="E12" s="46">
        <f t="shared" si="0"/>
        <v>5.8359079986268448E-3</v>
      </c>
      <c r="F12" s="47">
        <v>17</v>
      </c>
      <c r="G12" s="46">
        <f t="shared" si="1"/>
        <v>1.7128279883381923E-2</v>
      </c>
      <c r="H12" s="47">
        <v>47</v>
      </c>
      <c r="I12" s="46">
        <f t="shared" si="2"/>
        <v>1.8821603927986905E-2</v>
      </c>
      <c r="J12" s="47">
        <v>46</v>
      </c>
      <c r="K12" s="46">
        <f t="shared" si="3"/>
        <v>2.303754266211604E-2</v>
      </c>
      <c r="L12" s="47">
        <v>54</v>
      </c>
      <c r="M12" s="48">
        <f t="shared" si="4"/>
        <v>32.799999999999997</v>
      </c>
      <c r="N12" s="41" t="str">
        <f t="shared" si="5"/>
        <v>UP</v>
      </c>
    </row>
    <row r="13" spans="1:14" x14ac:dyDescent="0.25">
      <c r="A13" s="45" t="s">
        <v>63</v>
      </c>
      <c r="B13" s="45" t="s">
        <v>62</v>
      </c>
      <c r="C13" s="46">
        <f t="shared" si="0"/>
        <v>9.626064420584968E-3</v>
      </c>
      <c r="D13" s="47">
        <v>26</v>
      </c>
      <c r="E13" s="46">
        <f t="shared" si="0"/>
        <v>1.132852729145211E-2</v>
      </c>
      <c r="F13" s="47">
        <v>33</v>
      </c>
      <c r="G13" s="46">
        <f t="shared" si="1"/>
        <v>2.5510204081632651E-3</v>
      </c>
      <c r="H13" s="47">
        <v>7</v>
      </c>
      <c r="I13" s="46">
        <f t="shared" si="2"/>
        <v>1.6366612111292963E-3</v>
      </c>
      <c r="J13" s="47">
        <v>4</v>
      </c>
      <c r="K13" s="46">
        <f t="shared" si="3"/>
        <v>8.5324232081911264E-4</v>
      </c>
      <c r="L13" s="47">
        <v>2</v>
      </c>
      <c r="M13" s="48">
        <f t="shared" si="4"/>
        <v>14.4</v>
      </c>
      <c r="N13" s="41" t="str">
        <f t="shared" si="5"/>
        <v>DOWN</v>
      </c>
    </row>
    <row r="14" spans="1:14" x14ac:dyDescent="0.25">
      <c r="A14" s="45" t="s">
        <v>64</v>
      </c>
      <c r="B14" s="45" t="s">
        <v>62</v>
      </c>
      <c r="C14" s="46">
        <f t="shared" si="0"/>
        <v>7.2195483154387258E-2</v>
      </c>
      <c r="D14" s="47">
        <v>195</v>
      </c>
      <c r="E14" s="46">
        <f t="shared" si="0"/>
        <v>9.3717816683831098E-2</v>
      </c>
      <c r="F14" s="47">
        <v>273</v>
      </c>
      <c r="G14" s="46">
        <f t="shared" si="1"/>
        <v>8.7463556851311949E-2</v>
      </c>
      <c r="H14" s="47">
        <v>240</v>
      </c>
      <c r="I14" s="46">
        <f t="shared" si="2"/>
        <v>8.9607201309328963E-2</v>
      </c>
      <c r="J14" s="47">
        <v>219</v>
      </c>
      <c r="K14" s="46">
        <f t="shared" si="3"/>
        <v>8.191126279863481E-2</v>
      </c>
      <c r="L14" s="47">
        <v>192</v>
      </c>
      <c r="M14" s="48">
        <f t="shared" si="4"/>
        <v>223.8</v>
      </c>
      <c r="N14" s="41" t="str">
        <f t="shared" si="5"/>
        <v>DOWN</v>
      </c>
    </row>
    <row r="15" spans="1:14" x14ac:dyDescent="0.25">
      <c r="A15" s="45" t="s">
        <v>65</v>
      </c>
      <c r="B15" s="45" t="s">
        <v>62</v>
      </c>
      <c r="C15" s="46">
        <f t="shared" si="0"/>
        <v>7.108478341355054E-2</v>
      </c>
      <c r="D15" s="47">
        <v>192</v>
      </c>
      <c r="E15" s="46">
        <f t="shared" si="0"/>
        <v>6.7971163748712662E-2</v>
      </c>
      <c r="F15" s="47">
        <v>198</v>
      </c>
      <c r="G15" s="46">
        <f t="shared" si="1"/>
        <v>7.6895043731778426E-2</v>
      </c>
      <c r="H15" s="47">
        <v>211</v>
      </c>
      <c r="I15" s="46">
        <f t="shared" si="2"/>
        <v>6.5057283142389524E-2</v>
      </c>
      <c r="J15" s="47">
        <v>159</v>
      </c>
      <c r="K15" s="46">
        <f t="shared" si="3"/>
        <v>6.015358361774744E-2</v>
      </c>
      <c r="L15" s="47">
        <v>141</v>
      </c>
      <c r="M15" s="48">
        <f t="shared" si="4"/>
        <v>180.2</v>
      </c>
      <c r="N15" s="41" t="str">
        <f t="shared" si="5"/>
        <v>DOWN</v>
      </c>
    </row>
    <row r="16" spans="1:14" x14ac:dyDescent="0.25">
      <c r="A16" s="45" t="s">
        <v>66</v>
      </c>
      <c r="B16" s="45" t="s">
        <v>62</v>
      </c>
      <c r="C16" s="46">
        <f t="shared" si="0"/>
        <v>1.8511662347278786E-3</v>
      </c>
      <c r="D16" s="47">
        <v>5</v>
      </c>
      <c r="E16" s="46">
        <f t="shared" si="0"/>
        <v>3.4328870580157915E-4</v>
      </c>
      <c r="F16" s="47">
        <v>1</v>
      </c>
      <c r="G16" s="46">
        <f t="shared" si="1"/>
        <v>0</v>
      </c>
      <c r="H16" s="49"/>
      <c r="I16" s="46">
        <f t="shared" si="2"/>
        <v>0</v>
      </c>
      <c r="J16" s="49"/>
      <c r="K16" s="46">
        <f t="shared" si="3"/>
        <v>0</v>
      </c>
      <c r="L16" s="49"/>
      <c r="M16" s="48">
        <f t="shared" si="4"/>
        <v>1.2</v>
      </c>
      <c r="N16" s="41" t="str">
        <f t="shared" si="5"/>
        <v>DOWN</v>
      </c>
    </row>
    <row r="17" spans="1:14" x14ac:dyDescent="0.25">
      <c r="A17" s="45" t="s">
        <v>50</v>
      </c>
      <c r="B17" s="45" t="s">
        <v>62</v>
      </c>
      <c r="C17" s="46">
        <f t="shared" si="0"/>
        <v>0</v>
      </c>
      <c r="D17" s="49"/>
      <c r="E17" s="46">
        <f t="shared" si="0"/>
        <v>3.4328870580157915E-4</v>
      </c>
      <c r="F17" s="47">
        <v>1</v>
      </c>
      <c r="G17" s="46">
        <f t="shared" si="1"/>
        <v>0</v>
      </c>
      <c r="H17" s="49"/>
      <c r="I17" s="46">
        <f t="shared" si="2"/>
        <v>0</v>
      </c>
      <c r="J17" s="49"/>
      <c r="K17" s="46">
        <f t="shared" si="3"/>
        <v>0</v>
      </c>
      <c r="L17" s="49"/>
      <c r="M17" s="48">
        <f t="shared" si="4"/>
        <v>0.2</v>
      </c>
      <c r="N17" s="41" t="str">
        <f t="shared" si="5"/>
        <v>DOWN</v>
      </c>
    </row>
    <row r="18" spans="1:14" x14ac:dyDescent="0.25">
      <c r="A18" s="45" t="s">
        <v>67</v>
      </c>
      <c r="B18" s="45" t="s">
        <v>62</v>
      </c>
      <c r="C18" s="46">
        <f t="shared" si="0"/>
        <v>2.2954461310625694E-2</v>
      </c>
      <c r="D18" s="47">
        <v>62</v>
      </c>
      <c r="E18" s="46">
        <f t="shared" si="0"/>
        <v>2.368692070030896E-2</v>
      </c>
      <c r="F18" s="47">
        <v>69</v>
      </c>
      <c r="G18" s="46">
        <f t="shared" si="1"/>
        <v>2.6239067055393587E-2</v>
      </c>
      <c r="H18" s="47">
        <v>72</v>
      </c>
      <c r="I18" s="46">
        <f t="shared" si="2"/>
        <v>2.2913256955810146E-2</v>
      </c>
      <c r="J18" s="47">
        <v>56</v>
      </c>
      <c r="K18" s="46">
        <f t="shared" si="3"/>
        <v>1.9624573378839591E-2</v>
      </c>
      <c r="L18" s="47">
        <v>46</v>
      </c>
      <c r="M18" s="48">
        <f t="shared" si="4"/>
        <v>61</v>
      </c>
      <c r="N18" s="41" t="str">
        <f t="shared" si="5"/>
        <v>DOWN</v>
      </c>
    </row>
    <row r="19" spans="1:14" x14ac:dyDescent="0.25">
      <c r="A19" s="45" t="s">
        <v>68</v>
      </c>
      <c r="B19" s="45" t="s">
        <v>62</v>
      </c>
      <c r="C19" s="46">
        <f t="shared" si="0"/>
        <v>2.4435394298407995E-2</v>
      </c>
      <c r="D19" s="47">
        <v>66</v>
      </c>
      <c r="E19" s="46">
        <f t="shared" si="0"/>
        <v>1.9224167524888432E-2</v>
      </c>
      <c r="F19" s="47">
        <v>56</v>
      </c>
      <c r="G19" s="46">
        <f t="shared" si="1"/>
        <v>2.5874635568513119E-2</v>
      </c>
      <c r="H19" s="47">
        <v>71</v>
      </c>
      <c r="I19" s="46">
        <f t="shared" si="2"/>
        <v>2.0867430441898527E-2</v>
      </c>
      <c r="J19" s="47">
        <v>51</v>
      </c>
      <c r="K19" s="46">
        <f t="shared" si="3"/>
        <v>2.8156996587030716E-2</v>
      </c>
      <c r="L19" s="47">
        <v>66</v>
      </c>
      <c r="M19" s="48">
        <f t="shared" si="4"/>
        <v>62</v>
      </c>
      <c r="N19" s="41" t="str">
        <f t="shared" si="5"/>
        <v>UP</v>
      </c>
    </row>
    <row r="20" spans="1:14" x14ac:dyDescent="0.25">
      <c r="A20" s="45" t="s">
        <v>69</v>
      </c>
      <c r="B20" s="45" t="s">
        <v>62</v>
      </c>
      <c r="C20" s="46">
        <f t="shared" ref="C20:E35" si="6">D20/D$51</f>
        <v>1.1106997408367272E-3</v>
      </c>
      <c r="D20" s="47">
        <v>3</v>
      </c>
      <c r="E20" s="46">
        <f t="shared" si="6"/>
        <v>7.5523515276347411E-3</v>
      </c>
      <c r="F20" s="47">
        <v>22</v>
      </c>
      <c r="G20" s="46">
        <f t="shared" si="1"/>
        <v>1.2026239067055394E-2</v>
      </c>
      <c r="H20" s="47">
        <v>33</v>
      </c>
      <c r="I20" s="46">
        <f t="shared" si="2"/>
        <v>9.8199672667757774E-3</v>
      </c>
      <c r="J20" s="47">
        <v>24</v>
      </c>
      <c r="K20" s="46">
        <f t="shared" si="3"/>
        <v>1.1092150170648464E-2</v>
      </c>
      <c r="L20" s="47">
        <v>26</v>
      </c>
      <c r="M20" s="48">
        <f t="shared" si="4"/>
        <v>21.6</v>
      </c>
      <c r="N20" s="41" t="str">
        <f t="shared" si="5"/>
        <v>UP</v>
      </c>
    </row>
    <row r="21" spans="1:14" x14ac:dyDescent="0.25">
      <c r="A21" s="45" t="s">
        <v>70</v>
      </c>
      <c r="B21" s="45" t="s">
        <v>62</v>
      </c>
      <c r="C21" s="46">
        <f t="shared" si="6"/>
        <v>0</v>
      </c>
      <c r="D21" s="49"/>
      <c r="E21" s="46">
        <f t="shared" si="6"/>
        <v>3.4328870580157915E-4</v>
      </c>
      <c r="F21" s="47">
        <v>1</v>
      </c>
      <c r="G21" s="46">
        <f t="shared" si="1"/>
        <v>0</v>
      </c>
      <c r="H21" s="49"/>
      <c r="I21" s="46">
        <f t="shared" si="2"/>
        <v>0</v>
      </c>
      <c r="J21" s="49"/>
      <c r="K21" s="46">
        <f t="shared" si="3"/>
        <v>0</v>
      </c>
      <c r="L21" s="49"/>
      <c r="M21" s="48">
        <f t="shared" si="4"/>
        <v>0.2</v>
      </c>
      <c r="N21" s="41" t="str">
        <f t="shared" si="5"/>
        <v>DOWN</v>
      </c>
    </row>
    <row r="22" spans="1:14" x14ac:dyDescent="0.25">
      <c r="A22" s="45" t="s">
        <v>71</v>
      </c>
      <c r="B22" s="45" t="s">
        <v>62</v>
      </c>
      <c r="C22" s="46">
        <f t="shared" si="6"/>
        <v>0</v>
      </c>
      <c r="D22" s="49"/>
      <c r="E22" s="46">
        <f t="shared" si="6"/>
        <v>6.865774116031583E-4</v>
      </c>
      <c r="F22" s="47">
        <v>2</v>
      </c>
      <c r="G22" s="46">
        <f t="shared" si="1"/>
        <v>2.1865889212827989E-3</v>
      </c>
      <c r="H22" s="47">
        <v>6</v>
      </c>
      <c r="I22" s="46">
        <f t="shared" si="2"/>
        <v>7.774140752864157E-3</v>
      </c>
      <c r="J22" s="47">
        <v>19</v>
      </c>
      <c r="K22" s="46">
        <f t="shared" si="3"/>
        <v>1.4931740614334471E-2</v>
      </c>
      <c r="L22" s="47">
        <v>35</v>
      </c>
      <c r="M22" s="48">
        <f t="shared" si="4"/>
        <v>12.4</v>
      </c>
      <c r="N22" s="41" t="str">
        <f t="shared" si="5"/>
        <v>UP</v>
      </c>
    </row>
    <row r="23" spans="1:14" x14ac:dyDescent="0.25">
      <c r="A23" s="45" t="s">
        <v>72</v>
      </c>
      <c r="B23" s="45" t="s">
        <v>62</v>
      </c>
      <c r="C23" s="46">
        <f t="shared" si="6"/>
        <v>5.9237319511292116E-3</v>
      </c>
      <c r="D23" s="47">
        <v>16</v>
      </c>
      <c r="E23" s="46">
        <f t="shared" si="6"/>
        <v>7.2090628218331619E-3</v>
      </c>
      <c r="F23" s="47">
        <v>21</v>
      </c>
      <c r="G23" s="46">
        <f t="shared" si="1"/>
        <v>9.1107871720116623E-3</v>
      </c>
      <c r="H23" s="47">
        <v>25</v>
      </c>
      <c r="I23" s="46">
        <f t="shared" si="2"/>
        <v>1.0638297872340425E-2</v>
      </c>
      <c r="J23" s="47">
        <v>26</v>
      </c>
      <c r="K23" s="46">
        <f t="shared" si="3"/>
        <v>1.0238907849829351E-2</v>
      </c>
      <c r="L23" s="47">
        <v>24</v>
      </c>
      <c r="M23" s="48">
        <f t="shared" si="4"/>
        <v>22.4</v>
      </c>
      <c r="N23" s="41" t="str">
        <f t="shared" si="5"/>
        <v>UP</v>
      </c>
    </row>
    <row r="24" spans="1:14" x14ac:dyDescent="0.25">
      <c r="A24" s="45" t="s">
        <v>73</v>
      </c>
      <c r="B24" s="45" t="s">
        <v>62</v>
      </c>
      <c r="C24" s="46">
        <f t="shared" si="6"/>
        <v>5.5534987041836355E-2</v>
      </c>
      <c r="D24" s="47">
        <v>150</v>
      </c>
      <c r="E24" s="46">
        <f t="shared" si="6"/>
        <v>1.4074836937864744E-2</v>
      </c>
      <c r="F24" s="47">
        <v>41</v>
      </c>
      <c r="G24" s="46">
        <f t="shared" si="1"/>
        <v>5.1020408163265302E-3</v>
      </c>
      <c r="H24" s="47">
        <v>14</v>
      </c>
      <c r="I24" s="46">
        <f t="shared" si="2"/>
        <v>2.4549918166939444E-3</v>
      </c>
      <c r="J24" s="47">
        <v>6</v>
      </c>
      <c r="K24" s="46">
        <f t="shared" si="3"/>
        <v>2.1331058020477816E-3</v>
      </c>
      <c r="L24" s="47">
        <v>5</v>
      </c>
      <c r="M24" s="48">
        <f t="shared" si="4"/>
        <v>43.2</v>
      </c>
      <c r="N24" s="41" t="str">
        <f t="shared" si="5"/>
        <v>DOWN</v>
      </c>
    </row>
    <row r="25" spans="1:14" x14ac:dyDescent="0.25">
      <c r="A25" s="45" t="s">
        <v>74</v>
      </c>
      <c r="B25" s="45" t="s">
        <v>75</v>
      </c>
      <c r="C25" s="46">
        <f t="shared" si="6"/>
        <v>1.3698630136986301E-2</v>
      </c>
      <c r="D25" s="47">
        <v>37</v>
      </c>
      <c r="E25" s="46">
        <f t="shared" si="6"/>
        <v>1.7507723995880537E-2</v>
      </c>
      <c r="F25" s="47">
        <v>51</v>
      </c>
      <c r="G25" s="46">
        <f t="shared" si="1"/>
        <v>1.567055393586006E-2</v>
      </c>
      <c r="H25" s="47">
        <v>43</v>
      </c>
      <c r="I25" s="46">
        <f t="shared" si="2"/>
        <v>1.5139116202945991E-2</v>
      </c>
      <c r="J25" s="47">
        <v>37</v>
      </c>
      <c r="K25" s="46">
        <f t="shared" si="3"/>
        <v>9.3856655290102398E-3</v>
      </c>
      <c r="L25" s="47">
        <v>22</v>
      </c>
      <c r="M25" s="48">
        <f t="shared" si="4"/>
        <v>38</v>
      </c>
      <c r="N25" s="41" t="str">
        <f t="shared" si="5"/>
        <v>DOWN</v>
      </c>
    </row>
    <row r="26" spans="1:14" x14ac:dyDescent="0.25">
      <c r="A26" s="45" t="s">
        <v>76</v>
      </c>
      <c r="B26" s="45" t="s">
        <v>77</v>
      </c>
      <c r="C26" s="46">
        <f t="shared" si="6"/>
        <v>4.2206590151795634E-2</v>
      </c>
      <c r="D26" s="47">
        <v>114</v>
      </c>
      <c r="E26" s="46">
        <f t="shared" si="6"/>
        <v>4.6343975283213185E-2</v>
      </c>
      <c r="F26" s="47">
        <v>135</v>
      </c>
      <c r="G26" s="46">
        <f t="shared" si="1"/>
        <v>5.3206997084548104E-2</v>
      </c>
      <c r="H26" s="47">
        <v>146</v>
      </c>
      <c r="I26" s="46">
        <f t="shared" si="2"/>
        <v>7.1194762684124391E-2</v>
      </c>
      <c r="J26" s="47">
        <v>174</v>
      </c>
      <c r="K26" s="46">
        <f t="shared" si="3"/>
        <v>8.0631399317406149E-2</v>
      </c>
      <c r="L26" s="47">
        <v>189</v>
      </c>
      <c r="M26" s="48">
        <f t="shared" si="4"/>
        <v>151.6</v>
      </c>
      <c r="N26" s="41" t="str">
        <f t="shared" si="5"/>
        <v>UP</v>
      </c>
    </row>
    <row r="27" spans="1:14" x14ac:dyDescent="0.25">
      <c r="A27" s="45" t="s">
        <v>78</v>
      </c>
      <c r="B27" s="45" t="s">
        <v>77</v>
      </c>
      <c r="C27" s="46">
        <f t="shared" si="6"/>
        <v>0</v>
      </c>
      <c r="D27" s="49"/>
      <c r="E27" s="46">
        <f t="shared" si="6"/>
        <v>1.132852729145211E-2</v>
      </c>
      <c r="F27" s="47">
        <v>33</v>
      </c>
      <c r="G27" s="46">
        <f t="shared" si="1"/>
        <v>1.239067055393586E-2</v>
      </c>
      <c r="H27" s="47">
        <v>34</v>
      </c>
      <c r="I27" s="46">
        <f t="shared" si="2"/>
        <v>1.3502454991816694E-2</v>
      </c>
      <c r="J27" s="47">
        <v>33</v>
      </c>
      <c r="K27" s="46">
        <f t="shared" si="3"/>
        <v>2.0051194539249147E-2</v>
      </c>
      <c r="L27" s="47">
        <v>47</v>
      </c>
      <c r="M27" s="48">
        <f t="shared" si="4"/>
        <v>29.4</v>
      </c>
      <c r="N27" s="41" t="str">
        <f t="shared" si="5"/>
        <v>UP</v>
      </c>
    </row>
    <row r="28" spans="1:14" x14ac:dyDescent="0.25">
      <c r="A28" s="45" t="s">
        <v>79</v>
      </c>
      <c r="B28" s="45" t="s">
        <v>77</v>
      </c>
      <c r="C28" s="46">
        <f t="shared" si="6"/>
        <v>4.9981488337652723E-2</v>
      </c>
      <c r="D28" s="47">
        <v>135</v>
      </c>
      <c r="E28" s="46">
        <f t="shared" si="6"/>
        <v>7.8956402334363199E-2</v>
      </c>
      <c r="F28" s="47">
        <v>230</v>
      </c>
      <c r="G28" s="46">
        <f t="shared" si="1"/>
        <v>7.8352769679300285E-2</v>
      </c>
      <c r="H28" s="47">
        <v>215</v>
      </c>
      <c r="I28" s="46">
        <f t="shared" si="2"/>
        <v>8.5924713584288048E-2</v>
      </c>
      <c r="J28" s="47">
        <v>210</v>
      </c>
      <c r="K28" s="46">
        <f t="shared" si="3"/>
        <v>7.1672354948805458E-2</v>
      </c>
      <c r="L28" s="47">
        <v>168</v>
      </c>
      <c r="M28" s="48">
        <f t="shared" si="4"/>
        <v>191.6</v>
      </c>
      <c r="N28" s="41" t="str">
        <f t="shared" si="5"/>
        <v>DOWN</v>
      </c>
    </row>
    <row r="29" spans="1:14" x14ac:dyDescent="0.25">
      <c r="A29" s="45" t="s">
        <v>80</v>
      </c>
      <c r="B29" s="45" t="s">
        <v>77</v>
      </c>
      <c r="C29" s="46">
        <f t="shared" si="6"/>
        <v>1.1847463902258423E-2</v>
      </c>
      <c r="D29" s="47">
        <v>32</v>
      </c>
      <c r="E29" s="46">
        <f t="shared" si="6"/>
        <v>3.4328870580157913E-3</v>
      </c>
      <c r="F29" s="47">
        <v>10</v>
      </c>
      <c r="G29" s="46">
        <f t="shared" si="1"/>
        <v>7.2886297376093291E-3</v>
      </c>
      <c r="H29" s="47">
        <v>20</v>
      </c>
      <c r="I29" s="46">
        <f t="shared" si="2"/>
        <v>4.9099836333878887E-3</v>
      </c>
      <c r="J29" s="47">
        <v>12</v>
      </c>
      <c r="K29" s="46">
        <f t="shared" si="3"/>
        <v>1.7064846416382253E-3</v>
      </c>
      <c r="L29" s="47">
        <v>4</v>
      </c>
      <c r="M29" s="48">
        <f t="shared" si="4"/>
        <v>15.6</v>
      </c>
      <c r="N29" s="41" t="str">
        <f t="shared" si="5"/>
        <v>DOWN</v>
      </c>
    </row>
    <row r="30" spans="1:14" x14ac:dyDescent="0.25">
      <c r="A30" s="45" t="s">
        <v>81</v>
      </c>
      <c r="B30" s="45" t="s">
        <v>77</v>
      </c>
      <c r="C30" s="46">
        <f t="shared" si="6"/>
        <v>3.7023324694557573E-3</v>
      </c>
      <c r="D30" s="47">
        <v>10</v>
      </c>
      <c r="E30" s="46">
        <f t="shared" si="6"/>
        <v>7.2090628218331619E-3</v>
      </c>
      <c r="F30" s="47">
        <v>21</v>
      </c>
      <c r="G30" s="46">
        <f t="shared" si="1"/>
        <v>1.129737609329446E-2</v>
      </c>
      <c r="H30" s="47">
        <v>31</v>
      </c>
      <c r="I30" s="46">
        <f t="shared" si="2"/>
        <v>9.4108019639934527E-3</v>
      </c>
      <c r="J30" s="47">
        <v>23</v>
      </c>
      <c r="K30" s="46">
        <f t="shared" si="3"/>
        <v>1.151877133105802E-2</v>
      </c>
      <c r="L30" s="47">
        <v>27</v>
      </c>
      <c r="M30" s="48">
        <f t="shared" si="4"/>
        <v>22.4</v>
      </c>
      <c r="N30" s="41" t="str">
        <f t="shared" si="5"/>
        <v>UP</v>
      </c>
    </row>
    <row r="31" spans="1:14" x14ac:dyDescent="0.25">
      <c r="A31" s="45" t="s">
        <v>82</v>
      </c>
      <c r="B31" s="45" t="s">
        <v>77</v>
      </c>
      <c r="C31" s="46">
        <f t="shared" si="6"/>
        <v>7.4046649389115145E-3</v>
      </c>
      <c r="D31" s="47">
        <v>20</v>
      </c>
      <c r="E31" s="46">
        <f t="shared" si="6"/>
        <v>5.4926192928252664E-3</v>
      </c>
      <c r="F31" s="47">
        <v>16</v>
      </c>
      <c r="G31" s="46">
        <f t="shared" si="1"/>
        <v>5.4664723032069968E-3</v>
      </c>
      <c r="H31" s="47">
        <v>15</v>
      </c>
      <c r="I31" s="46">
        <f t="shared" si="2"/>
        <v>9.0016366612111296E-3</v>
      </c>
      <c r="J31" s="47">
        <v>22</v>
      </c>
      <c r="K31" s="46">
        <f t="shared" si="3"/>
        <v>1.1092150170648464E-2</v>
      </c>
      <c r="L31" s="47">
        <v>26</v>
      </c>
      <c r="M31" s="48">
        <f t="shared" si="4"/>
        <v>19.8</v>
      </c>
      <c r="N31" s="41" t="str">
        <f t="shared" si="5"/>
        <v>UP</v>
      </c>
    </row>
    <row r="32" spans="1:14" x14ac:dyDescent="0.25">
      <c r="A32" s="45" t="s">
        <v>83</v>
      </c>
      <c r="B32" s="45" t="s">
        <v>77</v>
      </c>
      <c r="C32" s="46">
        <f t="shared" si="6"/>
        <v>4.0725657164013326E-3</v>
      </c>
      <c r="D32" s="47">
        <v>11</v>
      </c>
      <c r="E32" s="46">
        <f t="shared" si="6"/>
        <v>3.4328870580157913E-3</v>
      </c>
      <c r="F32" s="47">
        <v>10</v>
      </c>
      <c r="G32" s="46">
        <f t="shared" si="1"/>
        <v>6.1953352769679301E-3</v>
      </c>
      <c r="H32" s="47">
        <v>17</v>
      </c>
      <c r="I32" s="46">
        <f t="shared" si="2"/>
        <v>6.5466448445171853E-3</v>
      </c>
      <c r="J32" s="47">
        <v>16</v>
      </c>
      <c r="K32" s="46">
        <f t="shared" si="3"/>
        <v>8.5324232081911266E-3</v>
      </c>
      <c r="L32" s="47">
        <v>20</v>
      </c>
      <c r="M32" s="48">
        <f t="shared" si="4"/>
        <v>14.8</v>
      </c>
      <c r="N32" s="41" t="str">
        <f t="shared" si="5"/>
        <v>UP</v>
      </c>
    </row>
    <row r="33" spans="1:14" x14ac:dyDescent="0.25">
      <c r="A33" s="45" t="s">
        <v>84</v>
      </c>
      <c r="B33" s="45" t="s">
        <v>77</v>
      </c>
      <c r="C33" s="46">
        <f t="shared" si="6"/>
        <v>8.8855979266938175E-3</v>
      </c>
      <c r="D33" s="47">
        <v>24</v>
      </c>
      <c r="E33" s="46">
        <f t="shared" si="6"/>
        <v>9.9553724682457951E-3</v>
      </c>
      <c r="F33" s="47">
        <v>29</v>
      </c>
      <c r="G33" s="46">
        <f t="shared" si="1"/>
        <v>7.2886297376093291E-3</v>
      </c>
      <c r="H33" s="47">
        <v>20</v>
      </c>
      <c r="I33" s="46">
        <f t="shared" si="2"/>
        <v>1.1865793780687398E-2</v>
      </c>
      <c r="J33" s="47">
        <v>29</v>
      </c>
      <c r="K33" s="46">
        <f t="shared" si="3"/>
        <v>1.834470989761092E-2</v>
      </c>
      <c r="L33" s="47">
        <v>43</v>
      </c>
      <c r="M33" s="48">
        <f t="shared" si="4"/>
        <v>29</v>
      </c>
      <c r="N33" s="41" t="str">
        <f t="shared" si="5"/>
        <v>UP</v>
      </c>
    </row>
    <row r="34" spans="1:14" x14ac:dyDescent="0.25">
      <c r="A34" s="45" t="s">
        <v>85</v>
      </c>
      <c r="B34" s="45" t="s">
        <v>77</v>
      </c>
      <c r="C34" s="46">
        <f t="shared" si="6"/>
        <v>3.1099592743428359E-2</v>
      </c>
      <c r="D34" s="47">
        <v>84</v>
      </c>
      <c r="E34" s="46">
        <f t="shared" si="6"/>
        <v>3.6731891520768965E-2</v>
      </c>
      <c r="F34" s="47">
        <v>107</v>
      </c>
      <c r="G34" s="46">
        <f t="shared" si="1"/>
        <v>2.8061224489795918E-2</v>
      </c>
      <c r="H34" s="47">
        <v>77</v>
      </c>
      <c r="I34" s="46">
        <f t="shared" si="2"/>
        <v>2.5777414075286414E-2</v>
      </c>
      <c r="J34" s="47">
        <v>63</v>
      </c>
      <c r="K34" s="46">
        <f t="shared" si="3"/>
        <v>2.1757679180887373E-2</v>
      </c>
      <c r="L34" s="47">
        <v>51</v>
      </c>
      <c r="M34" s="48">
        <f t="shared" si="4"/>
        <v>76.400000000000006</v>
      </c>
      <c r="N34" s="41" t="str">
        <f t="shared" si="5"/>
        <v>DOWN</v>
      </c>
    </row>
    <row r="35" spans="1:14" x14ac:dyDescent="0.25">
      <c r="A35" s="45" t="s">
        <v>86</v>
      </c>
      <c r="B35" s="45" t="s">
        <v>77</v>
      </c>
      <c r="C35" s="46">
        <f t="shared" si="6"/>
        <v>9.4409477971121813E-2</v>
      </c>
      <c r="D35" s="47">
        <v>255</v>
      </c>
      <c r="E35" s="46">
        <f t="shared" si="6"/>
        <v>1.0298661174047373E-3</v>
      </c>
      <c r="F35" s="47">
        <v>3</v>
      </c>
      <c r="G35" s="46">
        <f t="shared" si="1"/>
        <v>0</v>
      </c>
      <c r="H35" s="49"/>
      <c r="I35" s="46">
        <f t="shared" si="2"/>
        <v>0</v>
      </c>
      <c r="J35" s="49"/>
      <c r="K35" s="46">
        <f t="shared" si="3"/>
        <v>0</v>
      </c>
      <c r="L35" s="49"/>
      <c r="M35" s="48">
        <f t="shared" si="4"/>
        <v>51.6</v>
      </c>
      <c r="N35" s="41" t="str">
        <f t="shared" si="5"/>
        <v>DOWN</v>
      </c>
    </row>
    <row r="36" spans="1:14" x14ac:dyDescent="0.25">
      <c r="A36" s="45" t="s">
        <v>87</v>
      </c>
      <c r="B36" s="45" t="s">
        <v>77</v>
      </c>
      <c r="C36" s="46">
        <f t="shared" ref="C36:E51" si="7">D36/D$51</f>
        <v>3.7023324694557573E-4</v>
      </c>
      <c r="D36" s="47">
        <v>1</v>
      </c>
      <c r="E36" s="46">
        <f t="shared" si="7"/>
        <v>3.7761757638173706E-3</v>
      </c>
      <c r="F36" s="47">
        <v>11</v>
      </c>
      <c r="G36" s="46">
        <f t="shared" si="1"/>
        <v>6.1953352769679301E-3</v>
      </c>
      <c r="H36" s="47">
        <v>17</v>
      </c>
      <c r="I36" s="46">
        <f t="shared" si="2"/>
        <v>4.0916530278232408E-4</v>
      </c>
      <c r="J36" s="47">
        <v>1</v>
      </c>
      <c r="K36" s="46">
        <f t="shared" si="3"/>
        <v>2.5597269624573378E-3</v>
      </c>
      <c r="L36" s="47">
        <v>6</v>
      </c>
      <c r="M36" s="48">
        <f t="shared" si="4"/>
        <v>7.2</v>
      </c>
      <c r="N36" s="41" t="str">
        <f t="shared" si="5"/>
        <v>DOWN</v>
      </c>
    </row>
    <row r="37" spans="1:14" x14ac:dyDescent="0.25">
      <c r="A37" s="45" t="s">
        <v>88</v>
      </c>
      <c r="B37" s="45" t="s">
        <v>77</v>
      </c>
      <c r="C37" s="46">
        <f t="shared" si="7"/>
        <v>4.4427989633469087E-3</v>
      </c>
      <c r="D37" s="47">
        <v>12</v>
      </c>
      <c r="E37" s="46">
        <f t="shared" si="7"/>
        <v>3.089598352214212E-3</v>
      </c>
      <c r="F37" s="47">
        <v>9</v>
      </c>
      <c r="G37" s="46">
        <f t="shared" si="1"/>
        <v>3.6443148688046647E-4</v>
      </c>
      <c r="H37" s="47">
        <v>1</v>
      </c>
      <c r="I37" s="46">
        <f t="shared" si="2"/>
        <v>0</v>
      </c>
      <c r="J37" s="49"/>
      <c r="K37" s="46">
        <f t="shared" si="3"/>
        <v>0</v>
      </c>
      <c r="L37" s="49"/>
      <c r="M37" s="48">
        <f t="shared" si="4"/>
        <v>4.4000000000000004</v>
      </c>
      <c r="N37" s="41" t="str">
        <f t="shared" si="5"/>
        <v>DOWN</v>
      </c>
    </row>
    <row r="38" spans="1:14" x14ac:dyDescent="0.25">
      <c r="A38" s="45" t="s">
        <v>70</v>
      </c>
      <c r="B38" s="45" t="s">
        <v>77</v>
      </c>
      <c r="C38" s="46">
        <f t="shared" si="7"/>
        <v>0</v>
      </c>
      <c r="D38" s="49"/>
      <c r="E38" s="46">
        <f t="shared" si="7"/>
        <v>0</v>
      </c>
      <c r="F38" s="49"/>
      <c r="G38" s="46">
        <f t="shared" si="1"/>
        <v>7.2886297376093293E-4</v>
      </c>
      <c r="H38" s="47">
        <v>2</v>
      </c>
      <c r="I38" s="46">
        <f t="shared" si="2"/>
        <v>8.1833060556464816E-4</v>
      </c>
      <c r="J38" s="47">
        <v>2</v>
      </c>
      <c r="K38" s="46">
        <f t="shared" si="3"/>
        <v>1.4078498293515358E-2</v>
      </c>
      <c r="L38" s="47">
        <v>33</v>
      </c>
      <c r="M38" s="48">
        <f t="shared" si="4"/>
        <v>7.4</v>
      </c>
      <c r="N38" s="41" t="str">
        <f t="shared" si="5"/>
        <v>UP</v>
      </c>
    </row>
    <row r="39" spans="1:14" x14ac:dyDescent="0.25">
      <c r="A39" s="45" t="s">
        <v>72</v>
      </c>
      <c r="B39" s="45" t="s">
        <v>77</v>
      </c>
      <c r="C39" s="46">
        <f t="shared" si="7"/>
        <v>1.1847463902258423E-2</v>
      </c>
      <c r="D39" s="47">
        <v>32</v>
      </c>
      <c r="E39" s="46">
        <f t="shared" si="7"/>
        <v>3.4328870580157915E-4</v>
      </c>
      <c r="F39" s="47">
        <v>1</v>
      </c>
      <c r="G39" s="46">
        <f t="shared" si="1"/>
        <v>7.2886297376093293E-4</v>
      </c>
      <c r="H39" s="47">
        <v>2</v>
      </c>
      <c r="I39" s="46">
        <f t="shared" si="2"/>
        <v>8.1833060556464816E-4</v>
      </c>
      <c r="J39" s="47">
        <v>2</v>
      </c>
      <c r="K39" s="46">
        <f t="shared" si="3"/>
        <v>0</v>
      </c>
      <c r="L39" s="49"/>
      <c r="M39" s="48">
        <f t="shared" si="4"/>
        <v>7.4</v>
      </c>
      <c r="N39" s="41" t="str">
        <f t="shared" si="5"/>
        <v>DOWN</v>
      </c>
    </row>
    <row r="40" spans="1:14" x14ac:dyDescent="0.25">
      <c r="A40" s="45" t="s">
        <v>89</v>
      </c>
      <c r="B40" s="45" t="s">
        <v>77</v>
      </c>
      <c r="C40" s="46">
        <f t="shared" si="7"/>
        <v>7.7748981858570898E-3</v>
      </c>
      <c r="D40" s="47">
        <v>21</v>
      </c>
      <c r="E40" s="46">
        <f t="shared" si="7"/>
        <v>4.1194644696189494E-3</v>
      </c>
      <c r="F40" s="47">
        <v>12</v>
      </c>
      <c r="G40" s="46">
        <f t="shared" si="1"/>
        <v>8.7463556851311956E-3</v>
      </c>
      <c r="H40" s="47">
        <v>24</v>
      </c>
      <c r="I40" s="46">
        <f t="shared" si="2"/>
        <v>9.0016366612111296E-3</v>
      </c>
      <c r="J40" s="47">
        <v>22</v>
      </c>
      <c r="K40" s="46">
        <f t="shared" si="3"/>
        <v>7.2525597269624577E-3</v>
      </c>
      <c r="L40" s="47">
        <v>17</v>
      </c>
      <c r="M40" s="48">
        <f t="shared" si="4"/>
        <v>19.2</v>
      </c>
      <c r="N40" s="41" t="str">
        <f t="shared" si="5"/>
        <v>DOWN</v>
      </c>
    </row>
    <row r="41" spans="1:14" x14ac:dyDescent="0.25">
      <c r="A41" s="45" t="s">
        <v>90</v>
      </c>
      <c r="B41" s="45" t="s">
        <v>77</v>
      </c>
      <c r="C41" s="46">
        <f t="shared" si="7"/>
        <v>1.5920029618659754E-2</v>
      </c>
      <c r="D41" s="47">
        <v>43</v>
      </c>
      <c r="E41" s="46">
        <f t="shared" si="7"/>
        <v>2.2657054582904221E-2</v>
      </c>
      <c r="F41" s="47">
        <v>66</v>
      </c>
      <c r="G41" s="46">
        <f t="shared" si="1"/>
        <v>2.4416909620991252E-2</v>
      </c>
      <c r="H41" s="47">
        <v>67</v>
      </c>
      <c r="I41" s="46">
        <f t="shared" si="2"/>
        <v>2.9869067103109655E-2</v>
      </c>
      <c r="J41" s="47">
        <v>73</v>
      </c>
      <c r="K41" s="46">
        <f t="shared" si="3"/>
        <v>2.7303754266211604E-2</v>
      </c>
      <c r="L41" s="47">
        <v>64</v>
      </c>
      <c r="M41" s="48">
        <f t="shared" si="4"/>
        <v>62.6</v>
      </c>
      <c r="N41" s="41" t="str">
        <f t="shared" si="5"/>
        <v>UP</v>
      </c>
    </row>
    <row r="42" spans="1:14" x14ac:dyDescent="0.25">
      <c r="A42" s="45" t="s">
        <v>91</v>
      </c>
      <c r="B42" s="45" t="s">
        <v>77</v>
      </c>
      <c r="C42" s="46">
        <f t="shared" si="7"/>
        <v>0</v>
      </c>
      <c r="D42" s="49"/>
      <c r="E42" s="46">
        <f t="shared" si="7"/>
        <v>3.4328870580157915E-4</v>
      </c>
      <c r="F42" s="47">
        <v>1</v>
      </c>
      <c r="G42" s="46">
        <f t="shared" si="1"/>
        <v>0</v>
      </c>
      <c r="H42" s="49"/>
      <c r="I42" s="46">
        <f t="shared" si="2"/>
        <v>0</v>
      </c>
      <c r="J42" s="49"/>
      <c r="K42" s="46">
        <f t="shared" si="3"/>
        <v>0</v>
      </c>
      <c r="L42" s="49"/>
      <c r="M42" s="48">
        <f t="shared" si="4"/>
        <v>0.2</v>
      </c>
      <c r="N42" s="41" t="str">
        <f t="shared" si="5"/>
        <v>DOWN</v>
      </c>
    </row>
    <row r="43" spans="1:14" x14ac:dyDescent="0.25">
      <c r="A43" s="45" t="s">
        <v>92</v>
      </c>
      <c r="B43" s="45" t="s">
        <v>77</v>
      </c>
      <c r="C43" s="46">
        <f t="shared" si="7"/>
        <v>0</v>
      </c>
      <c r="D43" s="49"/>
      <c r="E43" s="46">
        <f t="shared" si="7"/>
        <v>0</v>
      </c>
      <c r="F43" s="49"/>
      <c r="G43" s="46">
        <f t="shared" si="1"/>
        <v>3.6443148688046647E-4</v>
      </c>
      <c r="H43" s="47">
        <v>1</v>
      </c>
      <c r="I43" s="46">
        <f t="shared" si="2"/>
        <v>0</v>
      </c>
      <c r="J43" s="49"/>
      <c r="K43" s="46">
        <f t="shared" si="3"/>
        <v>0</v>
      </c>
      <c r="L43" s="49"/>
      <c r="M43" s="48">
        <f t="shared" si="4"/>
        <v>0.2</v>
      </c>
      <c r="N43" s="41" t="str">
        <f t="shared" si="5"/>
        <v>DOWN</v>
      </c>
    </row>
    <row r="44" spans="1:14" x14ac:dyDescent="0.25">
      <c r="A44" s="45" t="s">
        <v>93</v>
      </c>
      <c r="B44" s="45" t="s">
        <v>77</v>
      </c>
      <c r="C44" s="46">
        <f t="shared" si="7"/>
        <v>7.4046649389115145E-3</v>
      </c>
      <c r="D44" s="47">
        <v>20</v>
      </c>
      <c r="E44" s="46">
        <f t="shared" si="7"/>
        <v>1.2015104703055269E-2</v>
      </c>
      <c r="F44" s="47">
        <v>35</v>
      </c>
      <c r="G44" s="46">
        <f t="shared" si="1"/>
        <v>9.1107871720116623E-3</v>
      </c>
      <c r="H44" s="47">
        <v>25</v>
      </c>
      <c r="I44" s="46">
        <f t="shared" si="2"/>
        <v>6.5466448445171853E-3</v>
      </c>
      <c r="J44" s="47">
        <v>16</v>
      </c>
      <c r="K44" s="46">
        <f t="shared" si="3"/>
        <v>8.5324232081911266E-3</v>
      </c>
      <c r="L44" s="47">
        <v>20</v>
      </c>
      <c r="M44" s="48">
        <f t="shared" si="4"/>
        <v>23.2</v>
      </c>
      <c r="N44" s="41" t="str">
        <f t="shared" si="5"/>
        <v>DOWN</v>
      </c>
    </row>
    <row r="45" spans="1:14" x14ac:dyDescent="0.25">
      <c r="A45" s="45" t="s">
        <v>94</v>
      </c>
      <c r="B45" s="45" t="s">
        <v>95</v>
      </c>
      <c r="C45" s="46">
        <f t="shared" si="7"/>
        <v>3.7023324694557573E-3</v>
      </c>
      <c r="D45" s="47">
        <v>10</v>
      </c>
      <c r="E45" s="46">
        <f t="shared" si="7"/>
        <v>2.0597322348094747E-3</v>
      </c>
      <c r="F45" s="47">
        <v>6</v>
      </c>
      <c r="G45" s="46">
        <f t="shared" si="1"/>
        <v>0</v>
      </c>
      <c r="H45" s="49"/>
      <c r="I45" s="46">
        <f t="shared" si="2"/>
        <v>6.1374795417348605E-3</v>
      </c>
      <c r="J45" s="47">
        <v>15</v>
      </c>
      <c r="K45" s="46">
        <f t="shared" si="3"/>
        <v>0</v>
      </c>
      <c r="L45" s="49"/>
      <c r="M45" s="48">
        <f t="shared" si="4"/>
        <v>6.2</v>
      </c>
      <c r="N45" s="41" t="str">
        <f t="shared" si="5"/>
        <v>DOWN</v>
      </c>
    </row>
    <row r="46" spans="1:14" x14ac:dyDescent="0.25">
      <c r="A46" s="45" t="s">
        <v>96</v>
      </c>
      <c r="B46" s="45" t="s">
        <v>95</v>
      </c>
      <c r="C46" s="46">
        <f t="shared" si="7"/>
        <v>2.9618659755646058E-3</v>
      </c>
      <c r="D46" s="47">
        <v>8</v>
      </c>
      <c r="E46" s="46">
        <f t="shared" si="7"/>
        <v>3.4328870580157913E-3</v>
      </c>
      <c r="F46" s="47">
        <v>10</v>
      </c>
      <c r="G46" s="46">
        <f t="shared" si="1"/>
        <v>0</v>
      </c>
      <c r="H46" s="49"/>
      <c r="I46" s="46">
        <f t="shared" si="2"/>
        <v>2.4549918166939444E-3</v>
      </c>
      <c r="J46" s="47">
        <v>6</v>
      </c>
      <c r="K46" s="46">
        <f t="shared" si="3"/>
        <v>7.6791808873720134E-3</v>
      </c>
      <c r="L46" s="47">
        <v>18</v>
      </c>
      <c r="M46" s="48">
        <f t="shared" si="4"/>
        <v>8.4</v>
      </c>
      <c r="N46" s="41" t="str">
        <f t="shared" si="5"/>
        <v>UP</v>
      </c>
    </row>
    <row r="47" spans="1:14" x14ac:dyDescent="0.25">
      <c r="A47" s="45" t="s">
        <v>72</v>
      </c>
      <c r="B47" s="45" t="s">
        <v>95</v>
      </c>
      <c r="C47" s="46">
        <f t="shared" si="7"/>
        <v>4.813032210292484E-3</v>
      </c>
      <c r="D47" s="47">
        <v>13</v>
      </c>
      <c r="E47" s="46">
        <f t="shared" si="7"/>
        <v>4.4627531754205287E-3</v>
      </c>
      <c r="F47" s="47">
        <v>13</v>
      </c>
      <c r="G47" s="46">
        <f t="shared" si="1"/>
        <v>4.3731778425655978E-3</v>
      </c>
      <c r="H47" s="47">
        <v>12</v>
      </c>
      <c r="I47" s="46">
        <f t="shared" si="2"/>
        <v>5.7283142389525366E-3</v>
      </c>
      <c r="J47" s="47">
        <v>14</v>
      </c>
      <c r="K47" s="46">
        <f t="shared" si="3"/>
        <v>3.4129692832764505E-3</v>
      </c>
      <c r="L47" s="47">
        <v>8</v>
      </c>
      <c r="M47" s="48">
        <f t="shared" si="4"/>
        <v>12</v>
      </c>
      <c r="N47" s="41" t="str">
        <f t="shared" si="5"/>
        <v>DOWN</v>
      </c>
    </row>
    <row r="48" spans="1:14" x14ac:dyDescent="0.25">
      <c r="A48" s="45" t="s">
        <v>92</v>
      </c>
      <c r="B48" s="45" t="s">
        <v>95</v>
      </c>
      <c r="C48" s="46">
        <f t="shared" si="7"/>
        <v>3.1469825990373936E-2</v>
      </c>
      <c r="D48" s="47">
        <v>85</v>
      </c>
      <c r="E48" s="46">
        <f t="shared" si="7"/>
        <v>2.6776519052523172E-2</v>
      </c>
      <c r="F48" s="47">
        <v>78</v>
      </c>
      <c r="G48" s="46">
        <f t="shared" si="1"/>
        <v>1.2755102040816327E-2</v>
      </c>
      <c r="H48" s="47">
        <v>35</v>
      </c>
      <c r="I48" s="46">
        <f t="shared" si="2"/>
        <v>1.104746317512275E-2</v>
      </c>
      <c r="J48" s="47">
        <v>27</v>
      </c>
      <c r="K48" s="46">
        <f t="shared" si="3"/>
        <v>2.773037542662116E-2</v>
      </c>
      <c r="L48" s="47">
        <v>65</v>
      </c>
      <c r="M48" s="48">
        <f t="shared" si="4"/>
        <v>58</v>
      </c>
      <c r="N48" s="41" t="str">
        <f t="shared" si="5"/>
        <v>UP</v>
      </c>
    </row>
    <row r="49" spans="1:14" x14ac:dyDescent="0.25">
      <c r="A49" s="45" t="s">
        <v>42</v>
      </c>
      <c r="B49" s="45" t="s">
        <v>97</v>
      </c>
      <c r="C49" s="46">
        <f t="shared" si="7"/>
        <v>2.9618659755646058E-3</v>
      </c>
      <c r="D49" s="47">
        <v>8</v>
      </c>
      <c r="E49" s="46">
        <f t="shared" si="7"/>
        <v>6.865774116031583E-4</v>
      </c>
      <c r="F49" s="47">
        <v>2</v>
      </c>
      <c r="G49" s="46">
        <f t="shared" si="1"/>
        <v>1.8221574344023323E-3</v>
      </c>
      <c r="H49" s="47">
        <v>5</v>
      </c>
      <c r="I49" s="46">
        <f t="shared" si="2"/>
        <v>8.1833060556464818E-3</v>
      </c>
      <c r="J49" s="47">
        <v>20</v>
      </c>
      <c r="K49" s="46">
        <f t="shared" si="3"/>
        <v>4.2662116040955633E-3</v>
      </c>
      <c r="L49" s="47">
        <v>10</v>
      </c>
      <c r="M49" s="48">
        <f t="shared" si="4"/>
        <v>9</v>
      </c>
      <c r="N49" s="41" t="str">
        <f t="shared" si="5"/>
        <v>UP</v>
      </c>
    </row>
    <row r="50" spans="1:14" x14ac:dyDescent="0.25">
      <c r="A50" s="45" t="s">
        <v>98</v>
      </c>
      <c r="B50" s="45" t="s">
        <v>99</v>
      </c>
      <c r="C50" s="46">
        <f t="shared" si="7"/>
        <v>0</v>
      </c>
      <c r="D50" s="49"/>
      <c r="E50" s="46">
        <f t="shared" si="7"/>
        <v>0</v>
      </c>
      <c r="F50" s="49"/>
      <c r="G50" s="46">
        <f t="shared" si="1"/>
        <v>3.6443148688046647E-4</v>
      </c>
      <c r="H50" s="47">
        <v>1</v>
      </c>
      <c r="I50" s="46">
        <f t="shared" si="2"/>
        <v>0</v>
      </c>
      <c r="J50" s="49"/>
      <c r="K50" s="46">
        <f t="shared" si="3"/>
        <v>0</v>
      </c>
      <c r="L50" s="49"/>
      <c r="M50" s="48">
        <f t="shared" si="4"/>
        <v>0.2</v>
      </c>
      <c r="N50" s="41" t="str">
        <f t="shared" si="5"/>
        <v>DOWN</v>
      </c>
    </row>
    <row r="51" spans="1:14" x14ac:dyDescent="0.25">
      <c r="A51" s="45" t="s">
        <v>100</v>
      </c>
      <c r="B51" s="40"/>
      <c r="C51" s="46">
        <f t="shared" si="7"/>
        <v>1</v>
      </c>
      <c r="D51" s="40">
        <f t="shared" ref="D51:L51" si="8">SUM(D3:D50)</f>
        <v>2701</v>
      </c>
      <c r="E51" s="46">
        <f t="shared" si="7"/>
        <v>1</v>
      </c>
      <c r="F51" s="40">
        <f t="shared" si="8"/>
        <v>2913</v>
      </c>
      <c r="G51" s="46">
        <f t="shared" si="1"/>
        <v>1</v>
      </c>
      <c r="H51" s="40">
        <f t="shared" si="8"/>
        <v>2744</v>
      </c>
      <c r="I51" s="46">
        <f t="shared" si="2"/>
        <v>1</v>
      </c>
      <c r="J51" s="40">
        <f t="shared" si="8"/>
        <v>2444</v>
      </c>
      <c r="K51" s="46">
        <f t="shared" si="3"/>
        <v>1</v>
      </c>
      <c r="L51" s="40">
        <f t="shared" si="8"/>
        <v>2344</v>
      </c>
      <c r="M51" s="48">
        <f t="shared" si="4"/>
        <v>2629.2</v>
      </c>
      <c r="N51" s="41" t="str">
        <f t="shared" si="5"/>
        <v>DOWN</v>
      </c>
    </row>
  </sheetData>
  <pageMargins left="0.7" right="0.7" top="0.75" bottom="0.75" header="0.3" footer="0.3"/>
  <pageSetup scale="68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Q17" sqref="Q17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9"/>
  <sheetViews>
    <sheetView workbookViewId="0">
      <selection activeCell="G31" sqref="G31"/>
    </sheetView>
  </sheetViews>
  <sheetFormatPr defaultRowHeight="15" x14ac:dyDescent="0.25"/>
  <cols>
    <col min="1" max="1" width="35.7109375" customWidth="1"/>
    <col min="2" max="2" width="11.140625" style="63" customWidth="1"/>
    <col min="4" max="4" width="10.140625" customWidth="1"/>
    <col min="6" max="6" width="10.85546875" customWidth="1"/>
    <col min="8" max="8" width="11" customWidth="1"/>
    <col min="10" max="10" width="10.42578125" customWidth="1"/>
    <col min="13" max="13" width="16.140625" customWidth="1"/>
  </cols>
  <sheetData>
    <row r="1" spans="1:13" x14ac:dyDescent="0.25">
      <c r="A1" s="51" t="s">
        <v>101</v>
      </c>
      <c r="B1" s="52"/>
    </row>
    <row r="2" spans="1:13" x14ac:dyDescent="0.25">
      <c r="A2" s="53" t="s">
        <v>1</v>
      </c>
      <c r="B2" s="54" t="s">
        <v>102</v>
      </c>
      <c r="C2" s="55" t="s">
        <v>3</v>
      </c>
      <c r="D2" s="55" t="s">
        <v>103</v>
      </c>
      <c r="E2" s="55" t="s">
        <v>3</v>
      </c>
      <c r="F2" s="55" t="s">
        <v>104</v>
      </c>
      <c r="G2" s="55" t="s">
        <v>3</v>
      </c>
      <c r="H2" s="55" t="s">
        <v>105</v>
      </c>
      <c r="I2" s="55" t="s">
        <v>3</v>
      </c>
      <c r="J2" s="55" t="s">
        <v>106</v>
      </c>
      <c r="K2" s="56" t="s">
        <v>3</v>
      </c>
      <c r="L2" s="9" t="s">
        <v>8</v>
      </c>
      <c r="M2" s="10" t="s">
        <v>107</v>
      </c>
    </row>
    <row r="3" spans="1:13" x14ac:dyDescent="0.25">
      <c r="A3" s="57" t="s">
        <v>10</v>
      </c>
      <c r="B3" s="58">
        <f>C3/C3</f>
        <v>1</v>
      </c>
      <c r="C3" s="40">
        <v>2397</v>
      </c>
      <c r="D3" s="58">
        <f>E3/E3</f>
        <v>1</v>
      </c>
      <c r="E3" s="40">
        <v>2543</v>
      </c>
      <c r="F3" s="58">
        <f>G3/G3</f>
        <v>1</v>
      </c>
      <c r="G3" s="40">
        <v>2337</v>
      </c>
      <c r="H3" s="58">
        <f>I3/I3</f>
        <v>1</v>
      </c>
      <c r="I3" s="40">
        <v>2094</v>
      </c>
      <c r="J3" s="58">
        <f>K3/K3</f>
        <v>1</v>
      </c>
      <c r="K3" s="40">
        <v>2099</v>
      </c>
      <c r="L3" s="14">
        <f>(C3+E3+G3+I3+K3)/5</f>
        <v>2294</v>
      </c>
      <c r="M3" s="15" t="str">
        <f>IF(K3&lt;=J3, "UP", "DOWN")</f>
        <v>DOWN</v>
      </c>
    </row>
    <row r="4" spans="1:13" x14ac:dyDescent="0.25">
      <c r="A4" s="53" t="s">
        <v>11</v>
      </c>
      <c r="B4" s="54" t="s">
        <v>102</v>
      </c>
      <c r="C4" s="55" t="s">
        <v>3</v>
      </c>
      <c r="D4" s="55" t="s">
        <v>103</v>
      </c>
      <c r="E4" s="55" t="s">
        <v>3</v>
      </c>
      <c r="F4" s="55" t="s">
        <v>104</v>
      </c>
      <c r="G4" s="55" t="s">
        <v>3</v>
      </c>
      <c r="H4" s="55" t="s">
        <v>105</v>
      </c>
      <c r="I4" s="55" t="s">
        <v>3</v>
      </c>
      <c r="J4" s="55" t="s">
        <v>106</v>
      </c>
      <c r="K4" s="56" t="s">
        <v>3</v>
      </c>
      <c r="L4" s="9" t="s">
        <v>8</v>
      </c>
      <c r="M4" s="10" t="s">
        <v>107</v>
      </c>
    </row>
    <row r="5" spans="1:13" x14ac:dyDescent="0.25">
      <c r="A5" s="59" t="s">
        <v>12</v>
      </c>
      <c r="B5" s="60">
        <f>C5/C$3</f>
        <v>0.90571547768043392</v>
      </c>
      <c r="C5" s="61">
        <v>2171</v>
      </c>
      <c r="D5" s="60">
        <f>E5/E$3</f>
        <v>0.90601651592607158</v>
      </c>
      <c r="E5" s="61">
        <v>2304</v>
      </c>
      <c r="F5" s="60">
        <f>G5/G$3</f>
        <v>0.91185280273855374</v>
      </c>
      <c r="G5" s="61">
        <v>2131</v>
      </c>
      <c r="H5" s="60">
        <f>I5/I$3</f>
        <v>0.88586437440305632</v>
      </c>
      <c r="I5" s="61">
        <v>1855</v>
      </c>
      <c r="J5" s="60">
        <f>K5/K$3</f>
        <v>0.88280133396855642</v>
      </c>
      <c r="K5" s="61">
        <v>1853</v>
      </c>
      <c r="L5" s="14">
        <f>(C5+E5+G5+I5+K5)/5</f>
        <v>2062.8000000000002</v>
      </c>
      <c r="M5" s="15" t="str">
        <f>IF(K5&lt;=J5, "UP", "DOWN")</f>
        <v>DOWN</v>
      </c>
    </row>
    <row r="6" spans="1:13" x14ac:dyDescent="0.25">
      <c r="A6" s="59" t="s">
        <v>13</v>
      </c>
      <c r="B6" s="60">
        <f t="shared" ref="B6:D7" si="0">C6/C$3</f>
        <v>4.7976637463496036E-2</v>
      </c>
      <c r="C6" s="61">
        <v>115</v>
      </c>
      <c r="D6" s="60">
        <f t="shared" si="0"/>
        <v>4.915454187966968E-2</v>
      </c>
      <c r="E6" s="61">
        <v>125</v>
      </c>
      <c r="F6" s="60">
        <f t="shared" ref="F6:F7" si="1">G6/G$3</f>
        <v>3.6799315361574665E-2</v>
      </c>
      <c r="G6" s="61">
        <v>86</v>
      </c>
      <c r="H6" s="60">
        <f t="shared" ref="H6:H7" si="2">I6/I$3</f>
        <v>6.1604584527220632E-2</v>
      </c>
      <c r="I6" s="61">
        <v>129</v>
      </c>
      <c r="J6" s="60">
        <f t="shared" ref="J6:J7" si="3">K6/K$3</f>
        <v>4.4783230109575987E-2</v>
      </c>
      <c r="K6" s="61">
        <v>94</v>
      </c>
      <c r="L6" s="14">
        <f t="shared" ref="L6:L7" si="4">(C6+E6+G6+I6+K6)/5</f>
        <v>109.8</v>
      </c>
      <c r="M6" s="15" t="str">
        <f t="shared" ref="M6:M7" si="5">IF(K6&lt;=J6, "UP", "DOWN")</f>
        <v>DOWN</v>
      </c>
    </row>
    <row r="7" spans="1:13" x14ac:dyDescent="0.25">
      <c r="A7" s="59" t="s">
        <v>14</v>
      </c>
      <c r="B7" s="60">
        <f t="shared" si="0"/>
        <v>4.630788485607009E-2</v>
      </c>
      <c r="C7" s="61">
        <v>111</v>
      </c>
      <c r="D7" s="60">
        <f t="shared" si="0"/>
        <v>4.4828942194258752E-2</v>
      </c>
      <c r="E7" s="61">
        <v>114</v>
      </c>
      <c r="F7" s="60">
        <f t="shared" si="1"/>
        <v>5.1347881899871634E-2</v>
      </c>
      <c r="G7" s="61">
        <v>120</v>
      </c>
      <c r="H7" s="60">
        <f t="shared" si="2"/>
        <v>5.253104106972302E-2</v>
      </c>
      <c r="I7" s="61">
        <v>110</v>
      </c>
      <c r="J7" s="60">
        <f t="shared" si="3"/>
        <v>7.2415435921867555E-2</v>
      </c>
      <c r="K7" s="61">
        <v>152</v>
      </c>
      <c r="L7" s="14">
        <f t="shared" si="4"/>
        <v>121.4</v>
      </c>
      <c r="M7" s="15" t="str">
        <f t="shared" si="5"/>
        <v>DOWN</v>
      </c>
    </row>
    <row r="8" spans="1:13" x14ac:dyDescent="0.25">
      <c r="A8" s="53" t="s">
        <v>15</v>
      </c>
      <c r="B8" s="54" t="s">
        <v>102</v>
      </c>
      <c r="C8" s="55" t="s">
        <v>3</v>
      </c>
      <c r="D8" s="55" t="s">
        <v>103</v>
      </c>
      <c r="E8" s="55" t="s">
        <v>3</v>
      </c>
      <c r="F8" s="55" t="s">
        <v>104</v>
      </c>
      <c r="G8" s="55" t="s">
        <v>3</v>
      </c>
      <c r="H8" s="55" t="s">
        <v>105</v>
      </c>
      <c r="I8" s="55" t="s">
        <v>3</v>
      </c>
      <c r="J8" s="55" t="s">
        <v>106</v>
      </c>
      <c r="K8" s="56" t="s">
        <v>3</v>
      </c>
      <c r="L8" s="9" t="s">
        <v>8</v>
      </c>
      <c r="M8" s="10" t="s">
        <v>107</v>
      </c>
    </row>
    <row r="9" spans="1:13" x14ac:dyDescent="0.25">
      <c r="A9" s="59" t="s">
        <v>16</v>
      </c>
      <c r="B9" s="60">
        <f>C9/C$3</f>
        <v>0.180642469753859</v>
      </c>
      <c r="C9" s="61">
        <v>433</v>
      </c>
      <c r="D9" s="60">
        <f>E9/E$3</f>
        <v>0.16830515139598898</v>
      </c>
      <c r="E9" s="61">
        <v>428</v>
      </c>
      <c r="F9" s="60">
        <f>G9/G$3</f>
        <v>0.15917843388960207</v>
      </c>
      <c r="G9" s="61">
        <v>372</v>
      </c>
      <c r="H9" s="60">
        <f>I9/I$3</f>
        <v>0.12702960840496658</v>
      </c>
      <c r="I9" s="61">
        <v>266</v>
      </c>
      <c r="J9" s="60">
        <f>K9/K$3</f>
        <v>0.11338732729871367</v>
      </c>
      <c r="K9" s="61">
        <v>238</v>
      </c>
      <c r="L9" s="14">
        <f>(C9+E9+G9+I9+K9)/5</f>
        <v>347.4</v>
      </c>
      <c r="M9" s="15" t="str">
        <f>IF(K9&lt;=J9, "UP", "DOWN")</f>
        <v>DOWN</v>
      </c>
    </row>
    <row r="10" spans="1:13" x14ac:dyDescent="0.25">
      <c r="A10" s="59" t="s">
        <v>17</v>
      </c>
      <c r="B10" s="60">
        <f t="shared" ref="B10:D25" si="6">C10/C$3</f>
        <v>9.0947017104714228E-2</v>
      </c>
      <c r="C10" s="61">
        <v>218</v>
      </c>
      <c r="D10" s="60">
        <f t="shared" si="6"/>
        <v>9.5949665749115218E-2</v>
      </c>
      <c r="E10" s="61">
        <v>244</v>
      </c>
      <c r="F10" s="60">
        <f t="shared" ref="F10:F13" si="7">G10/G$3</f>
        <v>9.1998288403936673E-2</v>
      </c>
      <c r="G10" s="61">
        <v>215</v>
      </c>
      <c r="H10" s="60">
        <f t="shared" ref="H10:H13" si="8">I10/I$3</f>
        <v>7.5453677172874878E-2</v>
      </c>
      <c r="I10" s="61">
        <v>158</v>
      </c>
      <c r="J10" s="60">
        <f t="shared" ref="J10:J13" si="9">K10/K$3</f>
        <v>0.10385898046688899</v>
      </c>
      <c r="K10" s="61">
        <v>218</v>
      </c>
      <c r="L10" s="14">
        <f t="shared" ref="L10:L13" si="10">(C10+E10+G10+I10+K10)/5</f>
        <v>210.6</v>
      </c>
      <c r="M10" s="15" t="str">
        <f t="shared" ref="M10:M13" si="11">IF(K10&lt;=J10, "UP", "DOWN")</f>
        <v>DOWN</v>
      </c>
    </row>
    <row r="11" spans="1:13" x14ac:dyDescent="0.25">
      <c r="A11" s="59" t="s">
        <v>18</v>
      </c>
      <c r="B11" s="60">
        <f t="shared" si="6"/>
        <v>0.41093032957863995</v>
      </c>
      <c r="C11" s="61">
        <v>985</v>
      </c>
      <c r="D11" s="60">
        <f t="shared" si="6"/>
        <v>0.37711364530082581</v>
      </c>
      <c r="E11" s="61">
        <v>959</v>
      </c>
      <c r="F11" s="60">
        <f t="shared" si="7"/>
        <v>0.41762943945228925</v>
      </c>
      <c r="G11" s="61">
        <v>976</v>
      </c>
      <c r="H11" s="60">
        <f t="shared" si="8"/>
        <v>0.44746895893027699</v>
      </c>
      <c r="I11" s="61">
        <v>937</v>
      </c>
      <c r="J11" s="60">
        <f t="shared" si="9"/>
        <v>0.40352548832777513</v>
      </c>
      <c r="K11" s="61">
        <v>847</v>
      </c>
      <c r="L11" s="14">
        <f t="shared" si="10"/>
        <v>940.8</v>
      </c>
      <c r="M11" s="15" t="str">
        <f t="shared" si="11"/>
        <v>DOWN</v>
      </c>
    </row>
    <row r="12" spans="1:13" x14ac:dyDescent="0.25">
      <c r="A12" s="59" t="s">
        <v>19</v>
      </c>
      <c r="B12" s="60">
        <f t="shared" si="6"/>
        <v>0.23279098873591991</v>
      </c>
      <c r="C12" s="61">
        <v>558</v>
      </c>
      <c r="D12" s="60">
        <f t="shared" si="6"/>
        <v>0.271726307510814</v>
      </c>
      <c r="E12" s="61">
        <v>691</v>
      </c>
      <c r="F12" s="60">
        <f t="shared" si="7"/>
        <v>0.25074882327770648</v>
      </c>
      <c r="G12" s="61">
        <v>586</v>
      </c>
      <c r="H12" s="60">
        <f t="shared" si="8"/>
        <v>0.26408787010506207</v>
      </c>
      <c r="I12" s="61">
        <v>553</v>
      </c>
      <c r="J12" s="60">
        <f t="shared" si="9"/>
        <v>0.28775607432110528</v>
      </c>
      <c r="K12" s="61">
        <v>604</v>
      </c>
      <c r="L12" s="14">
        <f t="shared" si="10"/>
        <v>598.4</v>
      </c>
      <c r="M12" s="15" t="str">
        <f t="shared" si="11"/>
        <v>DOWN</v>
      </c>
    </row>
    <row r="13" spans="1:13" x14ac:dyDescent="0.25">
      <c r="A13" s="59" t="s">
        <v>20</v>
      </c>
      <c r="B13" s="60">
        <f t="shared" si="6"/>
        <v>8.4689194826866918E-2</v>
      </c>
      <c r="C13" s="61">
        <v>203</v>
      </c>
      <c r="D13" s="60">
        <f t="shared" si="6"/>
        <v>8.6905230043255996E-2</v>
      </c>
      <c r="E13" s="61">
        <v>221</v>
      </c>
      <c r="F13" s="60">
        <f t="shared" si="7"/>
        <v>8.0445014976465556E-2</v>
      </c>
      <c r="G13" s="61">
        <v>188</v>
      </c>
      <c r="H13" s="60">
        <f t="shared" si="8"/>
        <v>8.5959885386819479E-2</v>
      </c>
      <c r="I13" s="61">
        <v>180</v>
      </c>
      <c r="J13" s="60">
        <f t="shared" si="9"/>
        <v>9.1472129585516912E-2</v>
      </c>
      <c r="K13" s="61">
        <v>192</v>
      </c>
      <c r="L13" s="14">
        <f t="shared" si="10"/>
        <v>196.8</v>
      </c>
      <c r="M13" s="15" t="str">
        <f t="shared" si="11"/>
        <v>DOWN</v>
      </c>
    </row>
    <row r="14" spans="1:13" x14ac:dyDescent="0.25">
      <c r="A14" s="53" t="s">
        <v>108</v>
      </c>
      <c r="B14" s="54" t="s">
        <v>102</v>
      </c>
      <c r="C14" s="55" t="s">
        <v>3</v>
      </c>
      <c r="D14" s="55" t="s">
        <v>103</v>
      </c>
      <c r="E14" s="55" t="s">
        <v>3</v>
      </c>
      <c r="F14" s="55" t="s">
        <v>104</v>
      </c>
      <c r="G14" s="55" t="s">
        <v>3</v>
      </c>
      <c r="H14" s="55" t="s">
        <v>105</v>
      </c>
      <c r="I14" s="55" t="s">
        <v>3</v>
      </c>
      <c r="J14" s="55" t="s">
        <v>106</v>
      </c>
      <c r="K14" s="56" t="s">
        <v>3</v>
      </c>
      <c r="L14" s="9" t="s">
        <v>8</v>
      </c>
      <c r="M14" s="10" t="s">
        <v>107</v>
      </c>
    </row>
    <row r="15" spans="1:13" x14ac:dyDescent="0.25">
      <c r="A15" s="59" t="s">
        <v>22</v>
      </c>
      <c r="B15" s="60">
        <f t="shared" si="6"/>
        <v>0.7309136420525657</v>
      </c>
      <c r="C15" s="61">
        <v>1752</v>
      </c>
      <c r="D15" s="60">
        <f t="shared" ref="D15:D16" si="12">E15/E$3</f>
        <v>0.69366889500589857</v>
      </c>
      <c r="E15" s="61">
        <v>1764</v>
      </c>
      <c r="F15" s="60">
        <f t="shared" ref="F15:F16" si="13">G15/G$3</f>
        <v>0.65040650406504064</v>
      </c>
      <c r="G15" s="61">
        <v>1520</v>
      </c>
      <c r="H15" s="60">
        <f t="shared" ref="H15:H16" si="14">I15/I$3</f>
        <v>0.6485195797516714</v>
      </c>
      <c r="I15" s="61">
        <v>1358</v>
      </c>
      <c r="J15" s="60">
        <f t="shared" ref="J15:J16" si="15">K15/K$3</f>
        <v>0.6550738446879466</v>
      </c>
      <c r="K15" s="61">
        <v>1375</v>
      </c>
      <c r="L15" s="14">
        <f>(C15+E15+G15+I15+K15)/5</f>
        <v>1553.8</v>
      </c>
      <c r="M15" s="15" t="str">
        <f>IF(K15&lt;=J15, "UP", "DOWN")</f>
        <v>DOWN</v>
      </c>
    </row>
    <row r="16" spans="1:13" x14ac:dyDescent="0.25">
      <c r="A16" s="59" t="s">
        <v>23</v>
      </c>
      <c r="B16" s="60">
        <f t="shared" si="6"/>
        <v>0.2690863579474343</v>
      </c>
      <c r="C16" s="61">
        <v>645</v>
      </c>
      <c r="D16" s="60">
        <f t="shared" si="12"/>
        <v>0.30633110499410143</v>
      </c>
      <c r="E16" s="61">
        <v>779</v>
      </c>
      <c r="F16" s="60">
        <f t="shared" si="13"/>
        <v>0.34959349593495936</v>
      </c>
      <c r="G16" s="61">
        <v>817</v>
      </c>
      <c r="H16" s="60">
        <f t="shared" si="14"/>
        <v>0.35148042024832854</v>
      </c>
      <c r="I16" s="61">
        <v>736</v>
      </c>
      <c r="J16" s="60">
        <f t="shared" si="15"/>
        <v>0.34492615531205334</v>
      </c>
      <c r="K16" s="61">
        <v>724</v>
      </c>
      <c r="L16" s="14">
        <f>(C16+E16+G16+I16+K16)/5</f>
        <v>740.2</v>
      </c>
      <c r="M16" s="15" t="str">
        <f>IF(K16&lt;=J16, "UP", "DOWN")</f>
        <v>DOWN</v>
      </c>
    </row>
    <row r="17" spans="1:13" x14ac:dyDescent="0.25">
      <c r="A17" s="53" t="s">
        <v>24</v>
      </c>
      <c r="B17" s="54" t="s">
        <v>102</v>
      </c>
      <c r="C17" s="55" t="s">
        <v>3</v>
      </c>
      <c r="D17" s="55" t="s">
        <v>103</v>
      </c>
      <c r="E17" s="55" t="s">
        <v>3</v>
      </c>
      <c r="F17" s="55" t="s">
        <v>104</v>
      </c>
      <c r="G17" s="55" t="s">
        <v>3</v>
      </c>
      <c r="H17" s="55" t="s">
        <v>105</v>
      </c>
      <c r="I17" s="55" t="s">
        <v>3</v>
      </c>
      <c r="J17" s="55" t="s">
        <v>106</v>
      </c>
      <c r="K17" s="56" t="s">
        <v>3</v>
      </c>
      <c r="L17" s="9" t="s">
        <v>8</v>
      </c>
      <c r="M17" s="10" t="s">
        <v>107</v>
      </c>
    </row>
    <row r="18" spans="1:13" x14ac:dyDescent="0.25">
      <c r="A18" s="59" t="s">
        <v>25</v>
      </c>
      <c r="B18" s="60">
        <f t="shared" si="6"/>
        <v>0.213183145598665</v>
      </c>
      <c r="C18" s="61">
        <v>511</v>
      </c>
      <c r="D18" s="60">
        <f t="shared" ref="D18:D22" si="16">E18/E$3</f>
        <v>0.20055053086905231</v>
      </c>
      <c r="E18" s="61">
        <v>510</v>
      </c>
      <c r="F18" s="60">
        <f t="shared" ref="F18:F22" si="17">G18/G$3</f>
        <v>0.1925545571245186</v>
      </c>
      <c r="G18" s="61">
        <v>450</v>
      </c>
      <c r="H18" s="60">
        <f t="shared" ref="H18:H22" si="18">I18/I$3</f>
        <v>0.16141356255969436</v>
      </c>
      <c r="I18" s="61">
        <v>338</v>
      </c>
      <c r="J18" s="60">
        <f t="shared" ref="J18:J22" si="19">K18/K$3</f>
        <v>0.15054787994282992</v>
      </c>
      <c r="K18" s="61">
        <v>316</v>
      </c>
      <c r="L18" s="14">
        <f>(C18+E18+G18+I18+K18)/5</f>
        <v>425</v>
      </c>
      <c r="M18" s="15" t="str">
        <f>IF(K18&lt;=J18, "UP", "DOWN")</f>
        <v>DOWN</v>
      </c>
    </row>
    <row r="19" spans="1:13" x14ac:dyDescent="0.25">
      <c r="A19" s="59" t="s">
        <v>26</v>
      </c>
      <c r="B19" s="60">
        <f t="shared" si="6"/>
        <v>0.11681268251981644</v>
      </c>
      <c r="C19" s="61">
        <v>280</v>
      </c>
      <c r="D19" s="60">
        <f t="shared" si="16"/>
        <v>0.12229650019661817</v>
      </c>
      <c r="E19" s="61">
        <v>311</v>
      </c>
      <c r="F19" s="60">
        <f t="shared" si="17"/>
        <v>0.12494651262302096</v>
      </c>
      <c r="G19" s="61">
        <v>292</v>
      </c>
      <c r="H19" s="60">
        <f t="shared" si="18"/>
        <v>0.11031518624641834</v>
      </c>
      <c r="I19" s="61">
        <v>231</v>
      </c>
      <c r="J19" s="60">
        <f t="shared" si="19"/>
        <v>0.12910909957122441</v>
      </c>
      <c r="K19" s="61">
        <v>271</v>
      </c>
      <c r="L19" s="14">
        <f t="shared" ref="L19:L22" si="20">(C19+E19+G19+I19+K19)/5</f>
        <v>277</v>
      </c>
      <c r="M19" s="15" t="str">
        <f t="shared" ref="M19:M22" si="21">IF(K19&lt;=J19, "UP", "DOWN")</f>
        <v>DOWN</v>
      </c>
    </row>
    <row r="20" spans="1:13" x14ac:dyDescent="0.25">
      <c r="A20" s="59" t="s">
        <v>27</v>
      </c>
      <c r="B20" s="60">
        <f t="shared" si="6"/>
        <v>2.9203170629954109E-3</v>
      </c>
      <c r="C20" s="61">
        <v>7</v>
      </c>
      <c r="D20" s="60">
        <f t="shared" si="16"/>
        <v>2.3594180102241447E-3</v>
      </c>
      <c r="E20" s="61">
        <v>6</v>
      </c>
      <c r="F20" s="60">
        <f t="shared" si="17"/>
        <v>4.2789901583226361E-3</v>
      </c>
      <c r="G20" s="61">
        <v>10</v>
      </c>
      <c r="H20" s="60">
        <f t="shared" si="18"/>
        <v>5.2531041069723014E-3</v>
      </c>
      <c r="I20" s="61">
        <v>11</v>
      </c>
      <c r="J20" s="60">
        <f t="shared" si="19"/>
        <v>5.2405907575035727E-3</v>
      </c>
      <c r="K20" s="61">
        <v>11</v>
      </c>
      <c r="L20" s="14">
        <f t="shared" si="20"/>
        <v>9</v>
      </c>
      <c r="M20" s="15" t="str">
        <f t="shared" si="21"/>
        <v>DOWN</v>
      </c>
    </row>
    <row r="21" spans="1:13" x14ac:dyDescent="0.25">
      <c r="A21" s="59" t="s">
        <v>28</v>
      </c>
      <c r="B21" s="60">
        <f t="shared" si="6"/>
        <v>0.54109303295786404</v>
      </c>
      <c r="C21" s="61">
        <v>1297</v>
      </c>
      <c r="D21" s="60">
        <f t="shared" si="16"/>
        <v>0.54817145104207632</v>
      </c>
      <c r="E21" s="61">
        <v>1394</v>
      </c>
      <c r="F21" s="60">
        <f t="shared" si="17"/>
        <v>0.55370132648694903</v>
      </c>
      <c r="G21" s="61">
        <v>1294</v>
      </c>
      <c r="H21" s="60">
        <f t="shared" si="18"/>
        <v>0.58691499522445079</v>
      </c>
      <c r="I21" s="61">
        <v>1229</v>
      </c>
      <c r="J21" s="60">
        <f t="shared" si="19"/>
        <v>0.57789423535016671</v>
      </c>
      <c r="K21" s="61">
        <v>1213</v>
      </c>
      <c r="L21" s="14">
        <f t="shared" si="20"/>
        <v>1285.4000000000001</v>
      </c>
      <c r="M21" s="15" t="str">
        <f t="shared" si="21"/>
        <v>DOWN</v>
      </c>
    </row>
    <row r="22" spans="1:13" x14ac:dyDescent="0.25">
      <c r="A22" s="59" t="s">
        <v>29</v>
      </c>
      <c r="B22" s="60">
        <f t="shared" si="6"/>
        <v>0.12599082186065916</v>
      </c>
      <c r="C22" s="61">
        <v>302</v>
      </c>
      <c r="D22" s="60">
        <f t="shared" si="16"/>
        <v>0.1266220998820291</v>
      </c>
      <c r="E22" s="61">
        <v>322</v>
      </c>
      <c r="F22" s="60">
        <f t="shared" si="17"/>
        <v>0.1245186136071887</v>
      </c>
      <c r="G22" s="61">
        <v>291</v>
      </c>
      <c r="H22" s="60">
        <f t="shared" si="18"/>
        <v>0.13610315186246419</v>
      </c>
      <c r="I22" s="61">
        <v>285</v>
      </c>
      <c r="J22" s="60">
        <f t="shared" si="19"/>
        <v>0.13720819437827536</v>
      </c>
      <c r="K22" s="61">
        <v>288</v>
      </c>
      <c r="L22" s="14">
        <f t="shared" si="20"/>
        <v>297.60000000000002</v>
      </c>
      <c r="M22" s="15" t="str">
        <f t="shared" si="21"/>
        <v>DOWN</v>
      </c>
    </row>
    <row r="23" spans="1:13" x14ac:dyDescent="0.25">
      <c r="A23" s="53" t="s">
        <v>30</v>
      </c>
      <c r="B23" s="54" t="s">
        <v>102</v>
      </c>
      <c r="C23" s="55" t="s">
        <v>3</v>
      </c>
      <c r="D23" s="55" t="s">
        <v>103</v>
      </c>
      <c r="E23" s="55" t="s">
        <v>3</v>
      </c>
      <c r="F23" s="55" t="s">
        <v>104</v>
      </c>
      <c r="G23" s="55" t="s">
        <v>3</v>
      </c>
      <c r="H23" s="55" t="s">
        <v>105</v>
      </c>
      <c r="I23" s="55" t="s">
        <v>3</v>
      </c>
      <c r="J23" s="55" t="s">
        <v>106</v>
      </c>
      <c r="K23" s="56" t="s">
        <v>3</v>
      </c>
      <c r="L23" s="9" t="s">
        <v>8</v>
      </c>
      <c r="M23" s="10" t="s">
        <v>107</v>
      </c>
    </row>
    <row r="24" spans="1:13" x14ac:dyDescent="0.25">
      <c r="A24" s="59" t="s">
        <v>32</v>
      </c>
      <c r="B24" s="60">
        <f t="shared" si="6"/>
        <v>0.76637463496036717</v>
      </c>
      <c r="C24" s="61">
        <v>1837</v>
      </c>
      <c r="D24" s="60">
        <f t="shared" ref="D24:D27" si="22">E24/E$3</f>
        <v>0.78450648839952808</v>
      </c>
      <c r="E24" s="61">
        <v>1995</v>
      </c>
      <c r="F24" s="60">
        <f t="shared" ref="F24:F27" si="23">G24/G$3</f>
        <v>0.79204107830551995</v>
      </c>
      <c r="G24" s="61">
        <v>1851</v>
      </c>
      <c r="H24" s="60">
        <f t="shared" ref="H24:H27" si="24">I24/I$3</f>
        <v>0.78653295128939826</v>
      </c>
      <c r="I24" s="61">
        <v>1647</v>
      </c>
      <c r="J24" s="60">
        <f t="shared" ref="J24:J27" si="25">K24/K$3</f>
        <v>0.7837065269175798</v>
      </c>
      <c r="K24" s="61">
        <v>1645</v>
      </c>
      <c r="L24" s="14">
        <f>(C24+E24+G24+I24+K24)/5</f>
        <v>1795</v>
      </c>
      <c r="M24" s="15" t="str">
        <f>IF(K24&lt;=J24, "UP", "DOWN")</f>
        <v>DOWN</v>
      </c>
    </row>
    <row r="25" spans="1:13" x14ac:dyDescent="0.25">
      <c r="A25" s="59" t="s">
        <v>33</v>
      </c>
      <c r="B25" s="60">
        <f t="shared" si="6"/>
        <v>0.18815185648727575</v>
      </c>
      <c r="C25" s="61">
        <v>451</v>
      </c>
      <c r="D25" s="60">
        <f t="shared" si="22"/>
        <v>0.17852929610696028</v>
      </c>
      <c r="E25" s="61">
        <v>454</v>
      </c>
      <c r="F25" s="60">
        <f t="shared" si="23"/>
        <v>0.17843388960205392</v>
      </c>
      <c r="G25" s="61">
        <v>417</v>
      </c>
      <c r="H25" s="60">
        <f t="shared" si="24"/>
        <v>0.18051575931232092</v>
      </c>
      <c r="I25" s="61">
        <v>378</v>
      </c>
      <c r="J25" s="60">
        <f t="shared" si="25"/>
        <v>0.17389232968080037</v>
      </c>
      <c r="K25" s="61">
        <v>365</v>
      </c>
      <c r="L25" s="14">
        <f t="shared" ref="L25:L27" si="26">(C25+E25+G25+I25+K25)/5</f>
        <v>413</v>
      </c>
      <c r="M25" s="15" t="str">
        <f t="shared" ref="M25:M27" si="27">IF(K25&lt;=J25, "UP", "DOWN")</f>
        <v>DOWN</v>
      </c>
    </row>
    <row r="26" spans="1:13" x14ac:dyDescent="0.25">
      <c r="A26" s="59" t="s">
        <v>34</v>
      </c>
      <c r="B26" s="60">
        <f t="shared" ref="B26:B39" si="28">C26/C$3</f>
        <v>4.5056320400500623E-2</v>
      </c>
      <c r="C26" s="61">
        <v>108</v>
      </c>
      <c r="D26" s="60">
        <f t="shared" si="22"/>
        <v>3.4604797483287458E-2</v>
      </c>
      <c r="E26" s="61">
        <v>88</v>
      </c>
      <c r="F26" s="60">
        <f t="shared" si="23"/>
        <v>2.6957637997432605E-2</v>
      </c>
      <c r="G26" s="61">
        <v>63</v>
      </c>
      <c r="H26" s="60">
        <f t="shared" si="24"/>
        <v>3.0563514804202482E-2</v>
      </c>
      <c r="I26" s="61">
        <v>64</v>
      </c>
      <c r="J26" s="60">
        <f t="shared" si="25"/>
        <v>4.097189137684612E-2</v>
      </c>
      <c r="K26" s="61">
        <v>86</v>
      </c>
      <c r="L26" s="14">
        <f t="shared" si="26"/>
        <v>81.8</v>
      </c>
      <c r="M26" s="15" t="str">
        <f t="shared" si="27"/>
        <v>DOWN</v>
      </c>
    </row>
    <row r="27" spans="1:13" x14ac:dyDescent="0.25">
      <c r="A27" s="59" t="s">
        <v>31</v>
      </c>
      <c r="B27" s="60">
        <f t="shared" si="28"/>
        <v>4.1718815185648727E-4</v>
      </c>
      <c r="C27" s="61">
        <v>1</v>
      </c>
      <c r="D27" s="60">
        <f t="shared" si="22"/>
        <v>2.3594180102241447E-3</v>
      </c>
      <c r="E27" s="61">
        <v>6</v>
      </c>
      <c r="F27" s="60">
        <f t="shared" si="23"/>
        <v>2.5673940949935813E-3</v>
      </c>
      <c r="G27" s="61">
        <v>6</v>
      </c>
      <c r="H27" s="60">
        <f t="shared" si="24"/>
        <v>2.3877745940783192E-3</v>
      </c>
      <c r="I27" s="61">
        <v>5</v>
      </c>
      <c r="J27" s="60">
        <f t="shared" si="25"/>
        <v>1.4292520247737017E-3</v>
      </c>
      <c r="K27" s="61">
        <v>3</v>
      </c>
      <c r="L27" s="14">
        <f t="shared" si="26"/>
        <v>4.2</v>
      </c>
      <c r="M27" s="15" t="str">
        <f t="shared" si="27"/>
        <v>DOWN</v>
      </c>
    </row>
    <row r="28" spans="1:13" x14ac:dyDescent="0.25">
      <c r="A28" s="53" t="s">
        <v>35</v>
      </c>
      <c r="B28" s="54" t="s">
        <v>102</v>
      </c>
      <c r="C28" s="55" t="s">
        <v>3</v>
      </c>
      <c r="D28" s="55" t="s">
        <v>103</v>
      </c>
      <c r="E28" s="55" t="s">
        <v>3</v>
      </c>
      <c r="F28" s="55" t="s">
        <v>104</v>
      </c>
      <c r="G28" s="55" t="s">
        <v>3</v>
      </c>
      <c r="H28" s="55" t="s">
        <v>105</v>
      </c>
      <c r="I28" s="55" t="s">
        <v>3</v>
      </c>
      <c r="J28" s="55" t="s">
        <v>106</v>
      </c>
      <c r="K28" s="56" t="s">
        <v>3</v>
      </c>
      <c r="L28" s="9" t="s">
        <v>8</v>
      </c>
      <c r="M28" s="10" t="s">
        <v>107</v>
      </c>
    </row>
    <row r="29" spans="1:13" x14ac:dyDescent="0.25">
      <c r="A29" s="59" t="s">
        <v>36</v>
      </c>
      <c r="B29" s="60">
        <f t="shared" si="28"/>
        <v>5.0479766374634957E-2</v>
      </c>
      <c r="C29" s="61">
        <v>121</v>
      </c>
      <c r="D29" s="60">
        <f t="shared" ref="D29:D39" si="29">E29/E$3</f>
        <v>6.5670467951238695E-2</v>
      </c>
      <c r="E29" s="61">
        <v>167</v>
      </c>
      <c r="F29" s="60">
        <f t="shared" ref="F29:F39" si="30">G29/G$3</f>
        <v>5.9477963200684637E-2</v>
      </c>
      <c r="G29" s="61">
        <v>139</v>
      </c>
      <c r="H29" s="60">
        <f t="shared" ref="H29:H39" si="31">I29/I$3</f>
        <v>6.0649474689589304E-2</v>
      </c>
      <c r="I29" s="61">
        <v>127</v>
      </c>
      <c r="J29" s="60">
        <f t="shared" ref="J29:J39" si="32">K29/K$3</f>
        <v>5.0500238208670799E-2</v>
      </c>
      <c r="K29" s="61">
        <v>106</v>
      </c>
      <c r="L29" s="14">
        <f>(C29+E29+G29+I29+K29)/5</f>
        <v>132</v>
      </c>
      <c r="M29" s="15" t="str">
        <f>IF(K29&lt;=J29, "UP", "DOWN")</f>
        <v>DOWN</v>
      </c>
    </row>
    <row r="30" spans="1:13" x14ac:dyDescent="0.25">
      <c r="A30" s="59" t="s">
        <v>37</v>
      </c>
      <c r="B30" s="60">
        <f t="shared" si="28"/>
        <v>0.36879432624113473</v>
      </c>
      <c r="C30" s="61">
        <v>884</v>
      </c>
      <c r="D30" s="60">
        <f t="shared" si="29"/>
        <v>0.38733779001179708</v>
      </c>
      <c r="E30" s="61">
        <v>985</v>
      </c>
      <c r="F30" s="60">
        <f t="shared" si="30"/>
        <v>0.37655113393239198</v>
      </c>
      <c r="G30" s="61">
        <v>880</v>
      </c>
      <c r="H30" s="60">
        <f t="shared" si="31"/>
        <v>0.36914995224450814</v>
      </c>
      <c r="I30" s="61">
        <v>773</v>
      </c>
      <c r="J30" s="60">
        <f t="shared" si="32"/>
        <v>0.33539780848022865</v>
      </c>
      <c r="K30" s="61">
        <v>704</v>
      </c>
      <c r="L30" s="14">
        <f t="shared" ref="L30:L36" si="33">(C30+E30+G30+I30+K30)/5</f>
        <v>845.2</v>
      </c>
      <c r="M30" s="15" t="str">
        <f t="shared" ref="M30:M36" si="34">IF(K30&lt;=J30, "UP", "DOWN")</f>
        <v>DOWN</v>
      </c>
    </row>
    <row r="31" spans="1:13" x14ac:dyDescent="0.25">
      <c r="A31" s="59" t="s">
        <v>38</v>
      </c>
      <c r="B31" s="60">
        <f t="shared" si="28"/>
        <v>0.25698790154359619</v>
      </c>
      <c r="C31" s="61">
        <v>616</v>
      </c>
      <c r="D31" s="60">
        <f t="shared" si="29"/>
        <v>0.25914274478961857</v>
      </c>
      <c r="E31" s="61">
        <v>659</v>
      </c>
      <c r="F31" s="60">
        <f t="shared" si="30"/>
        <v>0.24732563115104836</v>
      </c>
      <c r="G31" s="61">
        <v>578</v>
      </c>
      <c r="H31" s="60">
        <f t="shared" si="31"/>
        <v>0.25740210124164281</v>
      </c>
      <c r="I31" s="61">
        <v>539</v>
      </c>
      <c r="J31" s="60">
        <f t="shared" si="32"/>
        <v>0.25631252977608387</v>
      </c>
      <c r="K31" s="61">
        <v>538</v>
      </c>
      <c r="L31" s="14">
        <f t="shared" si="33"/>
        <v>586</v>
      </c>
      <c r="M31" s="15" t="str">
        <f t="shared" si="34"/>
        <v>DOWN</v>
      </c>
    </row>
    <row r="32" spans="1:13" x14ac:dyDescent="0.25">
      <c r="A32" s="59" t="s">
        <v>39</v>
      </c>
      <c r="B32" s="60">
        <f t="shared" si="28"/>
        <v>1.5853149770546516E-2</v>
      </c>
      <c r="C32" s="61">
        <v>38</v>
      </c>
      <c r="D32" s="60">
        <f t="shared" si="29"/>
        <v>1.4156508061344868E-2</v>
      </c>
      <c r="E32" s="61">
        <v>36</v>
      </c>
      <c r="F32" s="60">
        <f t="shared" si="30"/>
        <v>1.4976465554129225E-2</v>
      </c>
      <c r="G32" s="61">
        <v>35</v>
      </c>
      <c r="H32" s="60">
        <f t="shared" si="31"/>
        <v>1.0506208213944603E-2</v>
      </c>
      <c r="I32" s="61">
        <v>22</v>
      </c>
      <c r="J32" s="60">
        <f t="shared" si="32"/>
        <v>8.0990948070509775E-3</v>
      </c>
      <c r="K32" s="61">
        <v>17</v>
      </c>
      <c r="L32" s="14">
        <f t="shared" si="33"/>
        <v>29.6</v>
      </c>
      <c r="M32" s="15" t="str">
        <f t="shared" si="34"/>
        <v>DOWN</v>
      </c>
    </row>
    <row r="33" spans="1:13" x14ac:dyDescent="0.25">
      <c r="A33" s="59" t="s">
        <v>40</v>
      </c>
      <c r="B33" s="60">
        <f t="shared" si="28"/>
        <v>0.26032540675844806</v>
      </c>
      <c r="C33" s="61">
        <v>624</v>
      </c>
      <c r="D33" s="60">
        <f t="shared" si="29"/>
        <v>0.24459300039323634</v>
      </c>
      <c r="E33" s="61">
        <v>622</v>
      </c>
      <c r="F33" s="60">
        <f t="shared" si="30"/>
        <v>0.27428326914848095</v>
      </c>
      <c r="G33" s="61">
        <v>641</v>
      </c>
      <c r="H33" s="60">
        <f t="shared" si="31"/>
        <v>0.26313276026743077</v>
      </c>
      <c r="I33" s="61">
        <v>551</v>
      </c>
      <c r="J33" s="60">
        <f t="shared" si="32"/>
        <v>0.29537875178656503</v>
      </c>
      <c r="K33" s="61">
        <v>620</v>
      </c>
      <c r="L33" s="14">
        <f t="shared" si="33"/>
        <v>611.6</v>
      </c>
      <c r="M33" s="15" t="str">
        <f t="shared" si="34"/>
        <v>DOWN</v>
      </c>
    </row>
    <row r="34" spans="1:13" x14ac:dyDescent="0.25">
      <c r="A34" s="59" t="s">
        <v>41</v>
      </c>
      <c r="B34" s="60">
        <f t="shared" si="28"/>
        <v>4.4221944096787653E-2</v>
      </c>
      <c r="C34" s="61">
        <v>106</v>
      </c>
      <c r="D34" s="60">
        <f t="shared" si="29"/>
        <v>2.791977978765238E-2</v>
      </c>
      <c r="E34" s="61">
        <v>71</v>
      </c>
      <c r="F34" s="60">
        <f t="shared" si="30"/>
        <v>2.6101839965768078E-2</v>
      </c>
      <c r="G34" s="61">
        <v>61</v>
      </c>
      <c r="H34" s="60">
        <f t="shared" si="31"/>
        <v>3.5816618911174783E-2</v>
      </c>
      <c r="I34" s="61">
        <v>75</v>
      </c>
      <c r="J34" s="60">
        <f t="shared" si="32"/>
        <v>5.1929490233444495E-2</v>
      </c>
      <c r="K34" s="61">
        <v>109</v>
      </c>
      <c r="L34" s="14">
        <f t="shared" si="33"/>
        <v>84.4</v>
      </c>
      <c r="M34" s="15" t="str">
        <f t="shared" si="34"/>
        <v>DOWN</v>
      </c>
    </row>
    <row r="35" spans="1:13" x14ac:dyDescent="0.25">
      <c r="A35" s="59" t="s">
        <v>42</v>
      </c>
      <c r="B35" s="60">
        <f t="shared" si="28"/>
        <v>3.3375052148518982E-3</v>
      </c>
      <c r="C35" s="61">
        <v>8</v>
      </c>
      <c r="D35" s="60">
        <f t="shared" si="29"/>
        <v>7.8647267007471487E-4</v>
      </c>
      <c r="E35" s="61">
        <v>2</v>
      </c>
      <c r="F35" s="60">
        <f t="shared" si="30"/>
        <v>8.5579803166452718E-4</v>
      </c>
      <c r="G35" s="61">
        <v>2</v>
      </c>
      <c r="H35" s="60">
        <f t="shared" si="31"/>
        <v>3.3428844317096467E-3</v>
      </c>
      <c r="I35" s="61">
        <v>7</v>
      </c>
      <c r="J35" s="60">
        <f t="shared" si="32"/>
        <v>9.528346831824678E-4</v>
      </c>
      <c r="K35" s="61">
        <v>2</v>
      </c>
      <c r="L35" s="14">
        <f t="shared" si="33"/>
        <v>4.2</v>
      </c>
      <c r="M35" s="15" t="str">
        <f t="shared" si="34"/>
        <v>DOWN</v>
      </c>
    </row>
    <row r="36" spans="1:13" x14ac:dyDescent="0.25">
      <c r="A36" s="59" t="s">
        <v>98</v>
      </c>
      <c r="B36" s="60">
        <f t="shared" si="28"/>
        <v>0</v>
      </c>
      <c r="C36" s="62"/>
      <c r="D36" s="60">
        <f t="shared" si="29"/>
        <v>3.9323633503735744E-4</v>
      </c>
      <c r="E36" s="61">
        <v>1</v>
      </c>
      <c r="F36" s="60">
        <f t="shared" si="30"/>
        <v>4.2789901583226359E-4</v>
      </c>
      <c r="G36" s="61">
        <v>1</v>
      </c>
      <c r="H36" s="60">
        <f t="shared" si="31"/>
        <v>0</v>
      </c>
      <c r="I36" s="62"/>
      <c r="J36" s="60">
        <f t="shared" si="32"/>
        <v>1.4292520247737017E-3</v>
      </c>
      <c r="K36" s="61">
        <v>3</v>
      </c>
      <c r="L36" s="14">
        <f t="shared" si="33"/>
        <v>1</v>
      </c>
      <c r="M36" s="15" t="str">
        <f t="shared" si="34"/>
        <v>DOWN</v>
      </c>
    </row>
    <row r="37" spans="1:13" x14ac:dyDescent="0.25">
      <c r="A37" s="53" t="s">
        <v>43</v>
      </c>
      <c r="B37" s="54" t="s">
        <v>102</v>
      </c>
      <c r="C37" s="55" t="s">
        <v>3</v>
      </c>
      <c r="D37" s="55" t="s">
        <v>103</v>
      </c>
      <c r="E37" s="55" t="s">
        <v>3</v>
      </c>
      <c r="F37" s="55" t="s">
        <v>104</v>
      </c>
      <c r="G37" s="55" t="s">
        <v>3</v>
      </c>
      <c r="H37" s="55" t="s">
        <v>105</v>
      </c>
      <c r="I37" s="55" t="s">
        <v>3</v>
      </c>
      <c r="J37" s="55" t="s">
        <v>106</v>
      </c>
      <c r="K37" s="55" t="s">
        <v>3</v>
      </c>
      <c r="L37" s="9" t="s">
        <v>8</v>
      </c>
      <c r="M37" s="10" t="s">
        <v>107</v>
      </c>
    </row>
    <row r="38" spans="1:13" x14ac:dyDescent="0.25">
      <c r="A38" s="59" t="s">
        <v>44</v>
      </c>
      <c r="B38" s="60">
        <f t="shared" si="28"/>
        <v>0.53733833959115562</v>
      </c>
      <c r="C38" s="37">
        <v>1288</v>
      </c>
      <c r="D38" s="60">
        <f t="shared" si="29"/>
        <v>0.52654345261502167</v>
      </c>
      <c r="E38" s="37">
        <v>1339</v>
      </c>
      <c r="F38" s="60">
        <f t="shared" si="30"/>
        <v>0.53273427471116819</v>
      </c>
      <c r="G38" s="37">
        <v>1245</v>
      </c>
      <c r="H38" s="60">
        <f t="shared" si="31"/>
        <v>0.53295128939828085</v>
      </c>
      <c r="I38" s="37">
        <v>1116</v>
      </c>
      <c r="J38" s="60">
        <f t="shared" si="32"/>
        <v>0.53835159599809435</v>
      </c>
      <c r="K38" s="37">
        <v>1130</v>
      </c>
      <c r="L38" s="14">
        <f>(C38+E38+G38+I38+K38)/5</f>
        <v>1223.5999999999999</v>
      </c>
      <c r="M38" s="15" t="str">
        <f>IF(K38&lt;=J38, "UP", "DOWN")</f>
        <v>DOWN</v>
      </c>
    </row>
    <row r="39" spans="1:13" x14ac:dyDescent="0.25">
      <c r="A39" s="59" t="s">
        <v>45</v>
      </c>
      <c r="B39" s="60">
        <f t="shared" si="28"/>
        <v>0.46266166040884438</v>
      </c>
      <c r="C39" s="37">
        <v>1109</v>
      </c>
      <c r="D39" s="60">
        <f t="shared" si="29"/>
        <v>0.47345654738497839</v>
      </c>
      <c r="E39" s="37">
        <v>1204</v>
      </c>
      <c r="F39" s="60">
        <f t="shared" si="30"/>
        <v>0.46726572528883181</v>
      </c>
      <c r="G39" s="37">
        <v>1092</v>
      </c>
      <c r="H39" s="60">
        <f t="shared" si="31"/>
        <v>0.46704871060171921</v>
      </c>
      <c r="I39" s="37">
        <v>978</v>
      </c>
      <c r="J39" s="60">
        <f t="shared" si="32"/>
        <v>0.46164840400190565</v>
      </c>
      <c r="K39" s="37">
        <v>969</v>
      </c>
      <c r="L39" s="14">
        <f>(C39+E39+G39+I39+K39)/5</f>
        <v>1070.4000000000001</v>
      </c>
      <c r="M39" s="15" t="str">
        <f>IF(K39&lt;=J39, "UP", "DOWN")</f>
        <v>DOWN</v>
      </c>
    </row>
  </sheetData>
  <pageMargins left="0.7" right="0.7" top="0.75" bottom="0.75" header="0.3" footer="0.3"/>
  <pageSetup scale="76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4"/>
  <sheetViews>
    <sheetView workbookViewId="0">
      <selection activeCell="H28" sqref="H28"/>
    </sheetView>
  </sheetViews>
  <sheetFormatPr defaultRowHeight="15" x14ac:dyDescent="0.25"/>
  <cols>
    <col min="1" max="1" width="39.42578125" customWidth="1"/>
    <col min="3" max="3" width="11.5703125" style="63" bestFit="1" customWidth="1"/>
    <col min="4" max="4" width="8.140625" customWidth="1"/>
    <col min="5" max="5" width="10.85546875" customWidth="1"/>
    <col min="6" max="6" width="7" customWidth="1"/>
    <col min="8" max="8" width="8" customWidth="1"/>
    <col min="9" max="9" width="11.140625" customWidth="1"/>
    <col min="10" max="10" width="8.28515625" customWidth="1"/>
    <col min="11" max="11" width="11" customWidth="1"/>
    <col min="12" max="12" width="7.140625" customWidth="1"/>
    <col min="14" max="14" width="11" customWidth="1"/>
  </cols>
  <sheetData>
    <row r="1" spans="1:14" x14ac:dyDescent="0.25">
      <c r="A1" t="s">
        <v>109</v>
      </c>
    </row>
    <row r="2" spans="1:14" x14ac:dyDescent="0.25">
      <c r="A2" s="55" t="s">
        <v>47</v>
      </c>
      <c r="B2" s="55" t="s">
        <v>48</v>
      </c>
      <c r="C2" s="54" t="s">
        <v>102</v>
      </c>
      <c r="D2" s="55" t="s">
        <v>3</v>
      </c>
      <c r="E2" s="55" t="s">
        <v>103</v>
      </c>
      <c r="F2" s="55" t="s">
        <v>3</v>
      </c>
      <c r="G2" s="55" t="s">
        <v>104</v>
      </c>
      <c r="H2" s="55" t="s">
        <v>3</v>
      </c>
      <c r="I2" s="55" t="s">
        <v>105</v>
      </c>
      <c r="J2" s="55" t="s">
        <v>3</v>
      </c>
      <c r="K2" s="55" t="s">
        <v>106</v>
      </c>
      <c r="L2" s="55" t="s">
        <v>3</v>
      </c>
      <c r="M2" s="44" t="s">
        <v>8</v>
      </c>
      <c r="N2" s="44" t="s">
        <v>110</v>
      </c>
    </row>
    <row r="3" spans="1:14" x14ac:dyDescent="0.25">
      <c r="A3" s="59" t="s">
        <v>50</v>
      </c>
      <c r="B3" s="59" t="s">
        <v>51</v>
      </c>
      <c r="C3" s="60">
        <f>D3/D$54</f>
        <v>3.7129745515227366E-2</v>
      </c>
      <c r="D3" s="61">
        <v>89</v>
      </c>
      <c r="E3" s="60">
        <f>F3/F$54</f>
        <v>3.9323633503735744E-2</v>
      </c>
      <c r="F3" s="61">
        <v>100</v>
      </c>
      <c r="G3" s="60">
        <f>H3/H$54</f>
        <v>5.2631578947368418E-2</v>
      </c>
      <c r="H3" s="61">
        <v>123</v>
      </c>
      <c r="I3" s="60">
        <f>J3/J$54</f>
        <v>5.4918815663801336E-2</v>
      </c>
      <c r="J3" s="61">
        <v>115</v>
      </c>
      <c r="K3" s="60">
        <f>L3/L$54</f>
        <v>5.3835159599809432E-2</v>
      </c>
      <c r="L3" s="61">
        <v>113</v>
      </c>
      <c r="M3" s="48">
        <f>(D3+F3+H3+J3+L3)/5</f>
        <v>108</v>
      </c>
      <c r="N3" s="41" t="str">
        <f>IF(L3&gt;=M3,"UP", "DOWN")</f>
        <v>UP</v>
      </c>
    </row>
    <row r="4" spans="1:14" x14ac:dyDescent="0.25">
      <c r="A4" s="59" t="s">
        <v>52</v>
      </c>
      <c r="B4" s="59" t="s">
        <v>51</v>
      </c>
      <c r="C4" s="60">
        <f t="shared" ref="C4:E54" si="0">D4/D$54</f>
        <v>0.11973299958281185</v>
      </c>
      <c r="D4" s="61">
        <v>287</v>
      </c>
      <c r="E4" s="60">
        <f t="shared" si="0"/>
        <v>0.1238694455367676</v>
      </c>
      <c r="F4" s="61">
        <v>315</v>
      </c>
      <c r="G4" s="60">
        <f t="shared" ref="G4:G54" si="1">H4/H$54</f>
        <v>0.10654685494223363</v>
      </c>
      <c r="H4" s="61">
        <v>249</v>
      </c>
      <c r="I4" s="60">
        <f t="shared" ref="I4:I54" si="2">J4/J$54</f>
        <v>0.11556829035339064</v>
      </c>
      <c r="J4" s="61">
        <v>242</v>
      </c>
      <c r="K4" s="60">
        <f t="shared" ref="K4:K54" si="3">L4/L$54</f>
        <v>0.10004764173415913</v>
      </c>
      <c r="L4" s="61">
        <v>210</v>
      </c>
      <c r="M4" s="48">
        <f t="shared" ref="M4:M54" si="4">(D4+F4+H4+J4+L4)/5</f>
        <v>260.60000000000002</v>
      </c>
      <c r="N4" s="41" t="str">
        <f t="shared" ref="N4:N54" si="5">IF(L4&gt;=M4,"UP", "DOWN")</f>
        <v>DOWN</v>
      </c>
    </row>
    <row r="5" spans="1:14" x14ac:dyDescent="0.25">
      <c r="A5" s="59" t="s">
        <v>54</v>
      </c>
      <c r="B5" s="59" t="s">
        <v>51</v>
      </c>
      <c r="C5" s="60">
        <f t="shared" si="0"/>
        <v>5.0479766374634957E-2</v>
      </c>
      <c r="D5" s="61">
        <v>121</v>
      </c>
      <c r="E5" s="60">
        <f t="shared" si="0"/>
        <v>4.640188753440818E-2</v>
      </c>
      <c r="F5" s="61">
        <v>118</v>
      </c>
      <c r="G5" s="60">
        <f t="shared" si="1"/>
        <v>4.5357295678219937E-2</v>
      </c>
      <c r="H5" s="61">
        <v>106</v>
      </c>
      <c r="I5" s="60">
        <f t="shared" si="2"/>
        <v>4.8233046800382047E-2</v>
      </c>
      <c r="J5" s="61">
        <v>101</v>
      </c>
      <c r="K5" s="60">
        <f t="shared" si="3"/>
        <v>4.6688899475940925E-2</v>
      </c>
      <c r="L5" s="61">
        <v>98</v>
      </c>
      <c r="M5" s="48">
        <f t="shared" si="4"/>
        <v>108.8</v>
      </c>
      <c r="N5" s="41" t="str">
        <f t="shared" si="5"/>
        <v>DOWN</v>
      </c>
    </row>
    <row r="6" spans="1:14" x14ac:dyDescent="0.25">
      <c r="A6" s="59" t="s">
        <v>111</v>
      </c>
      <c r="B6" s="59" t="s">
        <v>51</v>
      </c>
      <c r="C6" s="60">
        <f t="shared" si="0"/>
        <v>0.1606174384647476</v>
      </c>
      <c r="D6" s="61">
        <v>385</v>
      </c>
      <c r="E6" s="60">
        <f t="shared" si="0"/>
        <v>0.17774282343688558</v>
      </c>
      <c r="F6" s="61">
        <v>452</v>
      </c>
      <c r="G6" s="60">
        <f t="shared" si="1"/>
        <v>0.17201540436456997</v>
      </c>
      <c r="H6" s="61">
        <v>402</v>
      </c>
      <c r="I6" s="60">
        <f t="shared" si="2"/>
        <v>0.1504297994269341</v>
      </c>
      <c r="J6" s="61">
        <v>315</v>
      </c>
      <c r="K6" s="60">
        <f t="shared" si="3"/>
        <v>0.13482610767031919</v>
      </c>
      <c r="L6" s="61">
        <v>283</v>
      </c>
      <c r="M6" s="48">
        <f t="shared" si="4"/>
        <v>367.4</v>
      </c>
      <c r="N6" s="41" t="str">
        <f t="shared" si="5"/>
        <v>DOWN</v>
      </c>
    </row>
    <row r="7" spans="1:14" x14ac:dyDescent="0.25">
      <c r="A7" s="59" t="s">
        <v>112</v>
      </c>
      <c r="B7" s="59" t="s">
        <v>51</v>
      </c>
      <c r="C7" s="60">
        <f t="shared" si="0"/>
        <v>4.1718815185648727E-4</v>
      </c>
      <c r="D7" s="61">
        <v>1</v>
      </c>
      <c r="E7" s="60">
        <f t="shared" si="0"/>
        <v>0</v>
      </c>
      <c r="F7" s="62"/>
      <c r="G7" s="60">
        <f t="shared" si="1"/>
        <v>0</v>
      </c>
      <c r="H7" s="62"/>
      <c r="I7" s="60">
        <f t="shared" si="2"/>
        <v>0</v>
      </c>
      <c r="J7" s="62"/>
      <c r="K7" s="60">
        <f t="shared" si="3"/>
        <v>0</v>
      </c>
      <c r="L7" s="62"/>
      <c r="M7" s="48">
        <f t="shared" si="4"/>
        <v>0.2</v>
      </c>
      <c r="N7" s="41" t="str">
        <f t="shared" si="5"/>
        <v>DOWN</v>
      </c>
    </row>
    <row r="8" spans="1:14" x14ac:dyDescent="0.25">
      <c r="A8" s="59" t="s">
        <v>56</v>
      </c>
      <c r="B8" s="59" t="s">
        <v>57</v>
      </c>
      <c r="C8" s="60">
        <f t="shared" si="0"/>
        <v>1.4184397163120567E-2</v>
      </c>
      <c r="D8" s="61">
        <v>34</v>
      </c>
      <c r="E8" s="60">
        <f t="shared" si="0"/>
        <v>1.4549744396382226E-2</v>
      </c>
      <c r="F8" s="61">
        <v>37</v>
      </c>
      <c r="G8" s="60">
        <f t="shared" si="1"/>
        <v>1.0269576379974325E-2</v>
      </c>
      <c r="H8" s="61">
        <v>24</v>
      </c>
      <c r="I8" s="60">
        <f t="shared" si="2"/>
        <v>8.5959885386819486E-3</v>
      </c>
      <c r="J8" s="61">
        <v>18</v>
      </c>
      <c r="K8" s="60">
        <f t="shared" si="3"/>
        <v>1.0004764173415913E-2</v>
      </c>
      <c r="L8" s="61">
        <v>21</v>
      </c>
      <c r="M8" s="48">
        <f t="shared" si="4"/>
        <v>26.8</v>
      </c>
      <c r="N8" s="41" t="str">
        <f t="shared" si="5"/>
        <v>DOWN</v>
      </c>
    </row>
    <row r="9" spans="1:14" x14ac:dyDescent="0.25">
      <c r="A9" s="59" t="s">
        <v>58</v>
      </c>
      <c r="B9" s="59" t="s">
        <v>57</v>
      </c>
      <c r="C9" s="60">
        <f t="shared" si="0"/>
        <v>2.2528160200250311E-2</v>
      </c>
      <c r="D9" s="61">
        <v>54</v>
      </c>
      <c r="E9" s="60">
        <f t="shared" si="0"/>
        <v>2.9492725127801808E-2</v>
      </c>
      <c r="F9" s="61">
        <v>75</v>
      </c>
      <c r="G9" s="60">
        <f t="shared" si="1"/>
        <v>3.0380830124090714E-2</v>
      </c>
      <c r="H9" s="61">
        <v>71</v>
      </c>
      <c r="I9" s="60">
        <f t="shared" si="2"/>
        <v>3.0085959885386818E-2</v>
      </c>
      <c r="J9" s="61">
        <v>63</v>
      </c>
      <c r="K9" s="60">
        <f t="shared" si="3"/>
        <v>2.7155788470700333E-2</v>
      </c>
      <c r="L9" s="61">
        <v>57</v>
      </c>
      <c r="M9" s="48">
        <f t="shared" si="4"/>
        <v>64</v>
      </c>
      <c r="N9" s="41" t="str">
        <f t="shared" si="5"/>
        <v>DOWN</v>
      </c>
    </row>
    <row r="10" spans="1:14" x14ac:dyDescent="0.25">
      <c r="A10" s="59" t="s">
        <v>59</v>
      </c>
      <c r="B10" s="59" t="s">
        <v>57</v>
      </c>
      <c r="C10" s="60">
        <f t="shared" si="0"/>
        <v>1.4184397163120567E-2</v>
      </c>
      <c r="D10" s="61">
        <v>34</v>
      </c>
      <c r="E10" s="60">
        <f t="shared" si="0"/>
        <v>0</v>
      </c>
      <c r="F10" s="62"/>
      <c r="G10" s="60">
        <f t="shared" si="1"/>
        <v>0</v>
      </c>
      <c r="H10" s="62"/>
      <c r="I10" s="60">
        <f t="shared" si="2"/>
        <v>0</v>
      </c>
      <c r="J10" s="62"/>
      <c r="K10" s="60">
        <f t="shared" si="3"/>
        <v>0</v>
      </c>
      <c r="L10" s="62"/>
      <c r="M10" s="48">
        <f t="shared" si="4"/>
        <v>6.8</v>
      </c>
      <c r="N10" s="41" t="str">
        <f t="shared" si="5"/>
        <v>DOWN</v>
      </c>
    </row>
    <row r="11" spans="1:14" x14ac:dyDescent="0.25">
      <c r="A11" s="59" t="s">
        <v>60</v>
      </c>
      <c r="B11" s="59" t="s">
        <v>57</v>
      </c>
      <c r="C11" s="60">
        <f t="shared" si="0"/>
        <v>0</v>
      </c>
      <c r="D11" s="62"/>
      <c r="E11" s="60">
        <f t="shared" si="0"/>
        <v>2.1627998427054661E-2</v>
      </c>
      <c r="F11" s="61">
        <v>55</v>
      </c>
      <c r="G11" s="60">
        <f t="shared" si="1"/>
        <v>1.8827556696619598E-2</v>
      </c>
      <c r="H11" s="61">
        <v>44</v>
      </c>
      <c r="I11" s="60">
        <f t="shared" si="2"/>
        <v>2.1967526265520534E-2</v>
      </c>
      <c r="J11" s="61">
        <v>46</v>
      </c>
      <c r="K11" s="60">
        <f t="shared" si="3"/>
        <v>1.3339685564554549E-2</v>
      </c>
      <c r="L11" s="61">
        <v>28</v>
      </c>
      <c r="M11" s="48">
        <f t="shared" si="4"/>
        <v>34.6</v>
      </c>
      <c r="N11" s="41" t="str">
        <f t="shared" si="5"/>
        <v>DOWN</v>
      </c>
    </row>
    <row r="12" spans="1:14" x14ac:dyDescent="0.25">
      <c r="A12" s="59" t="s">
        <v>61</v>
      </c>
      <c r="B12" s="59" t="s">
        <v>62</v>
      </c>
      <c r="C12" s="60">
        <f t="shared" si="0"/>
        <v>0</v>
      </c>
      <c r="D12" s="62"/>
      <c r="E12" s="60">
        <f t="shared" si="0"/>
        <v>1.1797090051120724E-2</v>
      </c>
      <c r="F12" s="61">
        <v>30</v>
      </c>
      <c r="G12" s="60">
        <f t="shared" si="1"/>
        <v>1.668806161745828E-2</v>
      </c>
      <c r="H12" s="61">
        <v>39</v>
      </c>
      <c r="I12" s="60">
        <f t="shared" si="2"/>
        <v>2.0057306590257881E-2</v>
      </c>
      <c r="J12" s="61">
        <v>42</v>
      </c>
      <c r="K12" s="60">
        <f t="shared" si="3"/>
        <v>2.5250119104335399E-2</v>
      </c>
      <c r="L12" s="61">
        <v>53</v>
      </c>
      <c r="M12" s="48">
        <f t="shared" si="4"/>
        <v>32.799999999999997</v>
      </c>
      <c r="N12" s="41" t="str">
        <f t="shared" si="5"/>
        <v>UP</v>
      </c>
    </row>
    <row r="13" spans="1:14" x14ac:dyDescent="0.25">
      <c r="A13" s="59" t="s">
        <v>63</v>
      </c>
      <c r="B13" s="59" t="s">
        <v>62</v>
      </c>
      <c r="C13" s="60">
        <f t="shared" si="0"/>
        <v>1.1681268251981644E-2</v>
      </c>
      <c r="D13" s="61">
        <v>28</v>
      </c>
      <c r="E13" s="60">
        <f t="shared" si="0"/>
        <v>6.291781360597719E-3</v>
      </c>
      <c r="F13" s="61">
        <v>16</v>
      </c>
      <c r="G13" s="60">
        <f t="shared" si="1"/>
        <v>3.4231921266581087E-3</v>
      </c>
      <c r="H13" s="61">
        <v>8</v>
      </c>
      <c r="I13" s="60">
        <f t="shared" si="2"/>
        <v>2.8653295128939827E-3</v>
      </c>
      <c r="J13" s="61">
        <v>6</v>
      </c>
      <c r="K13" s="60">
        <f t="shared" si="3"/>
        <v>9.528346831824678E-4</v>
      </c>
      <c r="L13" s="61">
        <v>2</v>
      </c>
      <c r="M13" s="48">
        <f t="shared" si="4"/>
        <v>12</v>
      </c>
      <c r="N13" s="41" t="str">
        <f t="shared" si="5"/>
        <v>DOWN</v>
      </c>
    </row>
    <row r="14" spans="1:14" x14ac:dyDescent="0.25">
      <c r="A14" s="59" t="s">
        <v>76</v>
      </c>
      <c r="B14" s="59" t="s">
        <v>62</v>
      </c>
      <c r="C14" s="60">
        <f t="shared" si="0"/>
        <v>0</v>
      </c>
      <c r="D14" s="62"/>
      <c r="E14" s="60">
        <f t="shared" si="0"/>
        <v>3.9323633503735744E-4</v>
      </c>
      <c r="F14" s="61">
        <v>1</v>
      </c>
      <c r="G14" s="60">
        <f t="shared" si="1"/>
        <v>0</v>
      </c>
      <c r="H14" s="62"/>
      <c r="I14" s="60">
        <f t="shared" si="2"/>
        <v>0</v>
      </c>
      <c r="J14" s="62"/>
      <c r="K14" s="60">
        <f t="shared" si="3"/>
        <v>0</v>
      </c>
      <c r="L14" s="62"/>
      <c r="M14" s="48">
        <f t="shared" si="4"/>
        <v>0.2</v>
      </c>
      <c r="N14" s="41" t="str">
        <f t="shared" si="5"/>
        <v>DOWN</v>
      </c>
    </row>
    <row r="15" spans="1:14" x14ac:dyDescent="0.25">
      <c r="A15" s="59" t="s">
        <v>78</v>
      </c>
      <c r="B15" s="59" t="s">
        <v>62</v>
      </c>
      <c r="C15" s="60">
        <f t="shared" si="0"/>
        <v>4.1718815185648727E-4</v>
      </c>
      <c r="D15" s="61">
        <v>1</v>
      </c>
      <c r="E15" s="60">
        <f t="shared" si="0"/>
        <v>2.3594180102241447E-3</v>
      </c>
      <c r="F15" s="61">
        <v>6</v>
      </c>
      <c r="G15" s="60">
        <f t="shared" si="1"/>
        <v>0</v>
      </c>
      <c r="H15" s="62"/>
      <c r="I15" s="60">
        <f t="shared" si="2"/>
        <v>0</v>
      </c>
      <c r="J15" s="62"/>
      <c r="K15" s="60">
        <f t="shared" si="3"/>
        <v>0</v>
      </c>
      <c r="L15" s="62"/>
      <c r="M15" s="48">
        <f t="shared" si="4"/>
        <v>1.4</v>
      </c>
      <c r="N15" s="41" t="str">
        <f t="shared" si="5"/>
        <v>DOWN</v>
      </c>
    </row>
    <row r="16" spans="1:14" x14ac:dyDescent="0.25">
      <c r="A16" s="59" t="s">
        <v>64</v>
      </c>
      <c r="B16" s="59" t="s">
        <v>62</v>
      </c>
      <c r="C16" s="60">
        <f t="shared" si="0"/>
        <v>7.9682937004589074E-2</v>
      </c>
      <c r="D16" s="61">
        <v>191</v>
      </c>
      <c r="E16" s="60">
        <f t="shared" si="0"/>
        <v>9.1230829728666932E-2</v>
      </c>
      <c r="F16" s="61">
        <v>232</v>
      </c>
      <c r="G16" s="60">
        <f t="shared" si="1"/>
        <v>7.9589216944801033E-2</v>
      </c>
      <c r="H16" s="61">
        <v>186</v>
      </c>
      <c r="I16" s="60">
        <f t="shared" si="2"/>
        <v>9.1690544412607447E-2</v>
      </c>
      <c r="J16" s="61">
        <v>192</v>
      </c>
      <c r="K16" s="60">
        <f t="shared" si="3"/>
        <v>8.4325869461648398E-2</v>
      </c>
      <c r="L16" s="61">
        <v>177</v>
      </c>
      <c r="M16" s="48">
        <f t="shared" si="4"/>
        <v>195.6</v>
      </c>
      <c r="N16" s="41" t="str">
        <f t="shared" si="5"/>
        <v>DOWN</v>
      </c>
    </row>
    <row r="17" spans="1:14" x14ac:dyDescent="0.25">
      <c r="A17" s="59" t="s">
        <v>65</v>
      </c>
      <c r="B17" s="59" t="s">
        <v>62</v>
      </c>
      <c r="C17" s="60">
        <f t="shared" si="0"/>
        <v>7.1756362119315811E-2</v>
      </c>
      <c r="D17" s="61">
        <v>172</v>
      </c>
      <c r="E17" s="60">
        <f t="shared" si="0"/>
        <v>6.9602831301612267E-2</v>
      </c>
      <c r="F17" s="61">
        <v>177</v>
      </c>
      <c r="G17" s="60">
        <f t="shared" si="1"/>
        <v>7.4026529738981606E-2</v>
      </c>
      <c r="H17" s="61">
        <v>173</v>
      </c>
      <c r="I17" s="60">
        <f t="shared" si="2"/>
        <v>6.1127029608404965E-2</v>
      </c>
      <c r="J17" s="61">
        <v>128</v>
      </c>
      <c r="K17" s="60">
        <f t="shared" si="3"/>
        <v>5.9552167698904243E-2</v>
      </c>
      <c r="L17" s="61">
        <v>125</v>
      </c>
      <c r="M17" s="48">
        <f t="shared" si="4"/>
        <v>155</v>
      </c>
      <c r="N17" s="41" t="str">
        <f t="shared" si="5"/>
        <v>DOWN</v>
      </c>
    </row>
    <row r="18" spans="1:14" x14ac:dyDescent="0.25">
      <c r="A18" s="59" t="s">
        <v>66</v>
      </c>
      <c r="B18" s="59" t="s">
        <v>62</v>
      </c>
      <c r="C18" s="60">
        <f t="shared" si="0"/>
        <v>1.2515644555694619E-3</v>
      </c>
      <c r="D18" s="61">
        <v>3</v>
      </c>
      <c r="E18" s="60">
        <f t="shared" si="0"/>
        <v>3.9323633503735744E-4</v>
      </c>
      <c r="F18" s="61">
        <v>1</v>
      </c>
      <c r="G18" s="60">
        <f t="shared" si="1"/>
        <v>0</v>
      </c>
      <c r="H18" s="62"/>
      <c r="I18" s="60">
        <f t="shared" si="2"/>
        <v>0</v>
      </c>
      <c r="J18" s="62"/>
      <c r="K18" s="60">
        <f t="shared" si="3"/>
        <v>0</v>
      </c>
      <c r="L18" s="62"/>
      <c r="M18" s="48">
        <f t="shared" si="4"/>
        <v>0.8</v>
      </c>
      <c r="N18" s="41" t="str">
        <f t="shared" si="5"/>
        <v>DOWN</v>
      </c>
    </row>
    <row r="19" spans="1:14" x14ac:dyDescent="0.25">
      <c r="A19" s="59" t="s">
        <v>67</v>
      </c>
      <c r="B19" s="59" t="s">
        <v>62</v>
      </c>
      <c r="C19" s="60">
        <f t="shared" si="0"/>
        <v>2.2945348352106799E-2</v>
      </c>
      <c r="D19" s="61">
        <v>55</v>
      </c>
      <c r="E19" s="60">
        <f t="shared" si="0"/>
        <v>2.5560361777428233E-2</v>
      </c>
      <c r="F19" s="61">
        <v>65</v>
      </c>
      <c r="G19" s="60">
        <f t="shared" si="1"/>
        <v>2.7813436029097131E-2</v>
      </c>
      <c r="H19" s="61">
        <v>65</v>
      </c>
      <c r="I19" s="60">
        <f t="shared" si="2"/>
        <v>2.4355300859598854E-2</v>
      </c>
      <c r="J19" s="61">
        <v>51</v>
      </c>
      <c r="K19" s="60">
        <f t="shared" si="3"/>
        <v>2.048594568842306E-2</v>
      </c>
      <c r="L19" s="61">
        <v>43</v>
      </c>
      <c r="M19" s="48">
        <f t="shared" si="4"/>
        <v>55.8</v>
      </c>
      <c r="N19" s="41" t="str">
        <f t="shared" si="5"/>
        <v>DOWN</v>
      </c>
    </row>
    <row r="20" spans="1:14" x14ac:dyDescent="0.25">
      <c r="A20" s="59" t="s">
        <v>53</v>
      </c>
      <c r="B20" s="59" t="s">
        <v>62</v>
      </c>
      <c r="C20" s="60">
        <f t="shared" si="0"/>
        <v>4.1718815185648727E-4</v>
      </c>
      <c r="D20" s="61">
        <v>1</v>
      </c>
      <c r="E20" s="60">
        <f t="shared" si="0"/>
        <v>0</v>
      </c>
      <c r="F20" s="62"/>
      <c r="G20" s="60">
        <f t="shared" si="1"/>
        <v>0</v>
      </c>
      <c r="H20" s="62"/>
      <c r="I20" s="60">
        <f t="shared" si="2"/>
        <v>0</v>
      </c>
      <c r="J20" s="62"/>
      <c r="K20" s="60">
        <f t="shared" si="3"/>
        <v>0</v>
      </c>
      <c r="L20" s="62"/>
      <c r="M20" s="48">
        <f t="shared" si="4"/>
        <v>0.2</v>
      </c>
      <c r="N20" s="41" t="str">
        <f t="shared" si="5"/>
        <v>DOWN</v>
      </c>
    </row>
    <row r="21" spans="1:14" x14ac:dyDescent="0.25">
      <c r="A21" s="59" t="s">
        <v>68</v>
      </c>
      <c r="B21" s="59" t="s">
        <v>62</v>
      </c>
      <c r="C21" s="60">
        <f t="shared" si="0"/>
        <v>2.1693783896537339E-2</v>
      </c>
      <c r="D21" s="61">
        <v>52</v>
      </c>
      <c r="E21" s="60">
        <f t="shared" si="0"/>
        <v>2.0448289421942586E-2</v>
      </c>
      <c r="F21" s="61">
        <v>52</v>
      </c>
      <c r="G21" s="60">
        <f t="shared" si="1"/>
        <v>1.9683354728284124E-2</v>
      </c>
      <c r="H21" s="61">
        <v>46</v>
      </c>
      <c r="I21" s="60">
        <f t="shared" si="2"/>
        <v>1.9579751671442217E-2</v>
      </c>
      <c r="J21" s="61">
        <v>41</v>
      </c>
      <c r="K21" s="60">
        <f t="shared" si="3"/>
        <v>2.572653644592663E-2</v>
      </c>
      <c r="L21" s="61">
        <v>54</v>
      </c>
      <c r="M21" s="48">
        <f t="shared" si="4"/>
        <v>49</v>
      </c>
      <c r="N21" s="41" t="str">
        <f t="shared" si="5"/>
        <v>UP</v>
      </c>
    </row>
    <row r="22" spans="1:14" x14ac:dyDescent="0.25">
      <c r="A22" s="59" t="s">
        <v>69</v>
      </c>
      <c r="B22" s="59" t="s">
        <v>62</v>
      </c>
      <c r="C22" s="60">
        <f t="shared" si="0"/>
        <v>1.2515644555694619E-3</v>
      </c>
      <c r="D22" s="61">
        <v>3</v>
      </c>
      <c r="E22" s="60">
        <f t="shared" si="0"/>
        <v>1.0224144710971293E-2</v>
      </c>
      <c r="F22" s="61">
        <v>26</v>
      </c>
      <c r="G22" s="60">
        <f t="shared" si="1"/>
        <v>9.8416773641420621E-3</v>
      </c>
      <c r="H22" s="61">
        <v>23</v>
      </c>
      <c r="I22" s="60">
        <f t="shared" si="2"/>
        <v>1.0983763132760267E-2</v>
      </c>
      <c r="J22" s="61">
        <v>23</v>
      </c>
      <c r="K22" s="60">
        <f t="shared" si="3"/>
        <v>6.6698427822772747E-3</v>
      </c>
      <c r="L22" s="61">
        <v>14</v>
      </c>
      <c r="M22" s="48">
        <f t="shared" si="4"/>
        <v>17.8</v>
      </c>
      <c r="N22" s="41" t="str">
        <f t="shared" si="5"/>
        <v>DOWN</v>
      </c>
    </row>
    <row r="23" spans="1:14" x14ac:dyDescent="0.25">
      <c r="A23" s="59" t="s">
        <v>113</v>
      </c>
      <c r="B23" s="59" t="s">
        <v>62</v>
      </c>
      <c r="C23" s="60">
        <f t="shared" si="0"/>
        <v>0</v>
      </c>
      <c r="D23" s="62"/>
      <c r="E23" s="60">
        <f t="shared" si="0"/>
        <v>0</v>
      </c>
      <c r="F23" s="62"/>
      <c r="G23" s="60">
        <f t="shared" si="1"/>
        <v>4.2789901583226359E-4</v>
      </c>
      <c r="H23" s="61">
        <v>1</v>
      </c>
      <c r="I23" s="60">
        <f t="shared" si="2"/>
        <v>0</v>
      </c>
      <c r="J23" s="62"/>
      <c r="K23" s="60">
        <f t="shared" si="3"/>
        <v>0</v>
      </c>
      <c r="L23" s="62"/>
      <c r="M23" s="48">
        <f t="shared" si="4"/>
        <v>0.2</v>
      </c>
      <c r="N23" s="41" t="str">
        <f t="shared" si="5"/>
        <v>DOWN</v>
      </c>
    </row>
    <row r="24" spans="1:14" x14ac:dyDescent="0.25">
      <c r="A24" s="59" t="s">
        <v>71</v>
      </c>
      <c r="B24" s="59" t="s">
        <v>62</v>
      </c>
      <c r="C24" s="60">
        <f t="shared" si="0"/>
        <v>0</v>
      </c>
      <c r="D24" s="62"/>
      <c r="E24" s="60">
        <f t="shared" si="0"/>
        <v>3.9323633503735744E-4</v>
      </c>
      <c r="F24" s="61">
        <v>1</v>
      </c>
      <c r="G24" s="60">
        <f t="shared" si="1"/>
        <v>3.4231921266581087E-3</v>
      </c>
      <c r="H24" s="61">
        <v>8</v>
      </c>
      <c r="I24" s="60">
        <f t="shared" si="2"/>
        <v>9.5510983763132766E-3</v>
      </c>
      <c r="J24" s="61">
        <v>20</v>
      </c>
      <c r="K24" s="60">
        <f t="shared" si="3"/>
        <v>1.8580276322058123E-2</v>
      </c>
      <c r="L24" s="61">
        <v>39</v>
      </c>
      <c r="M24" s="48">
        <f t="shared" si="4"/>
        <v>13.6</v>
      </c>
      <c r="N24" s="41" t="str">
        <f t="shared" si="5"/>
        <v>UP</v>
      </c>
    </row>
    <row r="25" spans="1:14" x14ac:dyDescent="0.25">
      <c r="A25" s="59" t="s">
        <v>72</v>
      </c>
      <c r="B25" s="59" t="s">
        <v>62</v>
      </c>
      <c r="C25" s="60">
        <f t="shared" si="0"/>
        <v>7.0921985815602835E-3</v>
      </c>
      <c r="D25" s="61">
        <v>17</v>
      </c>
      <c r="E25" s="60">
        <f t="shared" si="0"/>
        <v>8.2579630357845057E-3</v>
      </c>
      <c r="F25" s="61">
        <v>21</v>
      </c>
      <c r="G25" s="60">
        <f t="shared" si="1"/>
        <v>8.9858793324775355E-3</v>
      </c>
      <c r="H25" s="61">
        <v>21</v>
      </c>
      <c r="I25" s="60">
        <f t="shared" si="2"/>
        <v>1.3371537726838587E-2</v>
      </c>
      <c r="J25" s="61">
        <v>28</v>
      </c>
      <c r="K25" s="60">
        <f t="shared" si="3"/>
        <v>1.1910433539780848E-2</v>
      </c>
      <c r="L25" s="61">
        <v>25</v>
      </c>
      <c r="M25" s="48">
        <f t="shared" si="4"/>
        <v>22.4</v>
      </c>
      <c r="N25" s="41" t="str">
        <f t="shared" si="5"/>
        <v>UP</v>
      </c>
    </row>
    <row r="26" spans="1:14" x14ac:dyDescent="0.25">
      <c r="A26" s="59" t="s">
        <v>73</v>
      </c>
      <c r="B26" s="59" t="s">
        <v>62</v>
      </c>
      <c r="C26" s="60">
        <f t="shared" si="0"/>
        <v>3.9215686274509803E-2</v>
      </c>
      <c r="D26" s="61">
        <v>94</v>
      </c>
      <c r="E26" s="60">
        <f t="shared" si="0"/>
        <v>1.2190326386158081E-2</v>
      </c>
      <c r="F26" s="61">
        <v>31</v>
      </c>
      <c r="G26" s="60">
        <f t="shared" si="1"/>
        <v>3.4231921266581087E-3</v>
      </c>
      <c r="H26" s="61">
        <v>8</v>
      </c>
      <c r="I26" s="60">
        <f t="shared" si="2"/>
        <v>3.8204393505253103E-3</v>
      </c>
      <c r="J26" s="61">
        <v>8</v>
      </c>
      <c r="K26" s="60">
        <f t="shared" si="3"/>
        <v>2.8585040495474035E-3</v>
      </c>
      <c r="L26" s="61">
        <v>6</v>
      </c>
      <c r="M26" s="48">
        <f t="shared" si="4"/>
        <v>29.4</v>
      </c>
      <c r="N26" s="41" t="str">
        <f t="shared" si="5"/>
        <v>DOWN</v>
      </c>
    </row>
    <row r="27" spans="1:14" x14ac:dyDescent="0.25">
      <c r="A27" s="59" t="s">
        <v>74</v>
      </c>
      <c r="B27" s="59" t="s">
        <v>75</v>
      </c>
      <c r="C27" s="60">
        <f t="shared" si="0"/>
        <v>1.5853149770546516E-2</v>
      </c>
      <c r="D27" s="61">
        <v>38</v>
      </c>
      <c r="E27" s="60">
        <f t="shared" si="0"/>
        <v>1.4156508061344868E-2</v>
      </c>
      <c r="F27" s="61">
        <v>36</v>
      </c>
      <c r="G27" s="60">
        <f t="shared" si="1"/>
        <v>1.4976465554129225E-2</v>
      </c>
      <c r="H27" s="61">
        <v>35</v>
      </c>
      <c r="I27" s="60">
        <f t="shared" si="2"/>
        <v>1.0506208213944603E-2</v>
      </c>
      <c r="J27" s="61">
        <v>22</v>
      </c>
      <c r="K27" s="60">
        <f t="shared" si="3"/>
        <v>8.0990948070509775E-3</v>
      </c>
      <c r="L27" s="61">
        <v>17</v>
      </c>
      <c r="M27" s="48">
        <f t="shared" si="4"/>
        <v>29.6</v>
      </c>
      <c r="N27" s="41" t="str">
        <f t="shared" si="5"/>
        <v>DOWN</v>
      </c>
    </row>
    <row r="28" spans="1:14" x14ac:dyDescent="0.25">
      <c r="A28" s="59" t="s">
        <v>76</v>
      </c>
      <c r="B28" s="59" t="s">
        <v>77</v>
      </c>
      <c r="C28" s="60">
        <f t="shared" si="0"/>
        <v>4.8811013767209012E-2</v>
      </c>
      <c r="D28" s="61">
        <v>117</v>
      </c>
      <c r="E28" s="60">
        <f t="shared" si="0"/>
        <v>4.2862760519071966E-2</v>
      </c>
      <c r="F28" s="61">
        <v>109</v>
      </c>
      <c r="G28" s="60">
        <f t="shared" si="1"/>
        <v>5.6482670089858793E-2</v>
      </c>
      <c r="H28" s="61">
        <v>132</v>
      </c>
      <c r="I28" s="60">
        <f t="shared" si="2"/>
        <v>6.73352435530086E-2</v>
      </c>
      <c r="J28" s="61">
        <v>141</v>
      </c>
      <c r="K28" s="60">
        <f t="shared" si="3"/>
        <v>7.9085278704144835E-2</v>
      </c>
      <c r="L28" s="61">
        <v>166</v>
      </c>
      <c r="M28" s="48">
        <f t="shared" si="4"/>
        <v>133</v>
      </c>
      <c r="N28" s="41" t="str">
        <f t="shared" si="5"/>
        <v>UP</v>
      </c>
    </row>
    <row r="29" spans="1:14" x14ac:dyDescent="0.25">
      <c r="A29" s="59" t="s">
        <v>78</v>
      </c>
      <c r="B29" s="59" t="s">
        <v>77</v>
      </c>
      <c r="C29" s="60">
        <f t="shared" si="0"/>
        <v>8.3437630371297454E-4</v>
      </c>
      <c r="D29" s="61">
        <v>2</v>
      </c>
      <c r="E29" s="60">
        <f t="shared" si="0"/>
        <v>1.0224144710971293E-2</v>
      </c>
      <c r="F29" s="61">
        <v>26</v>
      </c>
      <c r="G29" s="60">
        <f t="shared" si="1"/>
        <v>1.1553273427471117E-2</v>
      </c>
      <c r="H29" s="61">
        <v>27</v>
      </c>
      <c r="I29" s="60">
        <f t="shared" si="2"/>
        <v>1.1461318051575931E-2</v>
      </c>
      <c r="J29" s="61">
        <v>24</v>
      </c>
      <c r="K29" s="60">
        <f t="shared" si="3"/>
        <v>1.9056693663649357E-2</v>
      </c>
      <c r="L29" s="61">
        <v>40</v>
      </c>
      <c r="M29" s="48">
        <f t="shared" si="4"/>
        <v>23.8</v>
      </c>
      <c r="N29" s="41" t="str">
        <f t="shared" si="5"/>
        <v>UP</v>
      </c>
    </row>
    <row r="30" spans="1:14" x14ac:dyDescent="0.25">
      <c r="A30" s="59" t="s">
        <v>79</v>
      </c>
      <c r="B30" s="59" t="s">
        <v>77</v>
      </c>
      <c r="C30" s="60">
        <f t="shared" si="0"/>
        <v>4.4639132248644138E-2</v>
      </c>
      <c r="D30" s="61">
        <v>107</v>
      </c>
      <c r="E30" s="60">
        <f t="shared" si="0"/>
        <v>7.707432166732206E-2</v>
      </c>
      <c r="F30" s="61">
        <v>196</v>
      </c>
      <c r="G30" s="60">
        <f t="shared" si="1"/>
        <v>9.0286692340607613E-2</v>
      </c>
      <c r="H30" s="61">
        <v>211</v>
      </c>
      <c r="I30" s="60">
        <f t="shared" si="2"/>
        <v>7.8796561604584522E-2</v>
      </c>
      <c r="J30" s="61">
        <v>165</v>
      </c>
      <c r="K30" s="60">
        <f t="shared" si="3"/>
        <v>7.0509766555502618E-2</v>
      </c>
      <c r="L30" s="61">
        <v>148</v>
      </c>
      <c r="M30" s="48">
        <f t="shared" si="4"/>
        <v>165.4</v>
      </c>
      <c r="N30" s="41" t="str">
        <f t="shared" si="5"/>
        <v>DOWN</v>
      </c>
    </row>
    <row r="31" spans="1:14" x14ac:dyDescent="0.25">
      <c r="A31" s="59" t="s">
        <v>80</v>
      </c>
      <c r="B31" s="59" t="s">
        <v>77</v>
      </c>
      <c r="C31" s="60">
        <f t="shared" si="0"/>
        <v>7.0921985815602835E-3</v>
      </c>
      <c r="D31" s="61">
        <v>17</v>
      </c>
      <c r="E31" s="60">
        <f t="shared" si="0"/>
        <v>6.291781360597719E-3</v>
      </c>
      <c r="F31" s="61">
        <v>16</v>
      </c>
      <c r="G31" s="60">
        <f t="shared" si="1"/>
        <v>7.7021822849807449E-3</v>
      </c>
      <c r="H31" s="61">
        <v>18</v>
      </c>
      <c r="I31" s="60">
        <f t="shared" si="2"/>
        <v>1.4326647564469914E-3</v>
      </c>
      <c r="J31" s="61">
        <v>3</v>
      </c>
      <c r="K31" s="60">
        <f t="shared" si="3"/>
        <v>1.4292520247737017E-3</v>
      </c>
      <c r="L31" s="61">
        <v>3</v>
      </c>
      <c r="M31" s="48">
        <f t="shared" si="4"/>
        <v>11.4</v>
      </c>
      <c r="N31" s="41" t="str">
        <f t="shared" si="5"/>
        <v>DOWN</v>
      </c>
    </row>
    <row r="32" spans="1:14" x14ac:dyDescent="0.25">
      <c r="A32" s="59" t="s">
        <v>81</v>
      </c>
      <c r="B32" s="59" t="s">
        <v>77</v>
      </c>
      <c r="C32" s="60">
        <f t="shared" si="0"/>
        <v>8.343763037129746E-3</v>
      </c>
      <c r="D32" s="61">
        <v>20</v>
      </c>
      <c r="E32" s="60">
        <f t="shared" si="0"/>
        <v>1.0224144710971293E-2</v>
      </c>
      <c r="F32" s="61">
        <v>26</v>
      </c>
      <c r="G32" s="60">
        <f t="shared" si="1"/>
        <v>9.8416773641420621E-3</v>
      </c>
      <c r="H32" s="61">
        <v>23</v>
      </c>
      <c r="I32" s="60">
        <f t="shared" si="2"/>
        <v>9.0735434574976126E-3</v>
      </c>
      <c r="J32" s="61">
        <v>19</v>
      </c>
      <c r="K32" s="60">
        <f t="shared" si="3"/>
        <v>9.5283468318246786E-3</v>
      </c>
      <c r="L32" s="61">
        <v>20</v>
      </c>
      <c r="M32" s="48">
        <f t="shared" si="4"/>
        <v>21.6</v>
      </c>
      <c r="N32" s="41" t="str">
        <f t="shared" si="5"/>
        <v>DOWN</v>
      </c>
    </row>
    <row r="33" spans="1:14" x14ac:dyDescent="0.25">
      <c r="A33" s="59" t="s">
        <v>82</v>
      </c>
      <c r="B33" s="59" t="s">
        <v>77</v>
      </c>
      <c r="C33" s="60">
        <f t="shared" si="0"/>
        <v>6.2578222778473091E-3</v>
      </c>
      <c r="D33" s="61">
        <v>15</v>
      </c>
      <c r="E33" s="60">
        <f t="shared" si="0"/>
        <v>7.0782540306724342E-3</v>
      </c>
      <c r="F33" s="61">
        <v>18</v>
      </c>
      <c r="G33" s="60">
        <f t="shared" si="1"/>
        <v>6.4184852374839542E-3</v>
      </c>
      <c r="H33" s="61">
        <v>15</v>
      </c>
      <c r="I33" s="60">
        <f t="shared" si="2"/>
        <v>8.1184336198662846E-3</v>
      </c>
      <c r="J33" s="61">
        <v>17</v>
      </c>
      <c r="K33" s="60">
        <f t="shared" si="3"/>
        <v>7.6226774654597424E-3</v>
      </c>
      <c r="L33" s="61">
        <v>16</v>
      </c>
      <c r="M33" s="48">
        <f t="shared" si="4"/>
        <v>16.2</v>
      </c>
      <c r="N33" s="41" t="str">
        <f t="shared" si="5"/>
        <v>DOWN</v>
      </c>
    </row>
    <row r="34" spans="1:14" x14ac:dyDescent="0.25">
      <c r="A34" s="59" t="s">
        <v>83</v>
      </c>
      <c r="B34" s="59" t="s">
        <v>77</v>
      </c>
      <c r="C34" s="60">
        <f t="shared" si="0"/>
        <v>5.4234459741343347E-3</v>
      </c>
      <c r="D34" s="61">
        <v>13</v>
      </c>
      <c r="E34" s="60">
        <f t="shared" si="0"/>
        <v>3.5391270153362171E-3</v>
      </c>
      <c r="F34" s="61">
        <v>9</v>
      </c>
      <c r="G34" s="60">
        <f t="shared" si="1"/>
        <v>6.4184852374839542E-3</v>
      </c>
      <c r="H34" s="61">
        <v>15</v>
      </c>
      <c r="I34" s="60">
        <f t="shared" si="2"/>
        <v>5.7306590257879654E-3</v>
      </c>
      <c r="J34" s="61">
        <v>12</v>
      </c>
      <c r="K34" s="60">
        <f t="shared" si="3"/>
        <v>9.0519294902334443E-3</v>
      </c>
      <c r="L34" s="61">
        <v>19</v>
      </c>
      <c r="M34" s="48">
        <f t="shared" si="4"/>
        <v>13.6</v>
      </c>
      <c r="N34" s="41" t="str">
        <f t="shared" si="5"/>
        <v>UP</v>
      </c>
    </row>
    <row r="35" spans="1:14" x14ac:dyDescent="0.25">
      <c r="A35" s="59" t="s">
        <v>84</v>
      </c>
      <c r="B35" s="59" t="s">
        <v>77</v>
      </c>
      <c r="C35" s="60">
        <f t="shared" si="0"/>
        <v>7.9265748852732579E-3</v>
      </c>
      <c r="D35" s="61">
        <v>19</v>
      </c>
      <c r="E35" s="60">
        <f t="shared" si="0"/>
        <v>6.291781360597719E-3</v>
      </c>
      <c r="F35" s="61">
        <v>16</v>
      </c>
      <c r="G35" s="60">
        <f t="shared" si="1"/>
        <v>8.5579803166452723E-3</v>
      </c>
      <c r="H35" s="61">
        <v>20</v>
      </c>
      <c r="I35" s="60">
        <f t="shared" si="2"/>
        <v>1.2893982808022923E-2</v>
      </c>
      <c r="J35" s="61">
        <v>27</v>
      </c>
      <c r="K35" s="60">
        <f t="shared" si="3"/>
        <v>1.9533111005240592E-2</v>
      </c>
      <c r="L35" s="61">
        <v>41</v>
      </c>
      <c r="M35" s="48">
        <f t="shared" si="4"/>
        <v>24.6</v>
      </c>
      <c r="N35" s="41" t="str">
        <f t="shared" si="5"/>
        <v>UP</v>
      </c>
    </row>
    <row r="36" spans="1:14" x14ac:dyDescent="0.25">
      <c r="A36" s="59" t="s">
        <v>85</v>
      </c>
      <c r="B36" s="59" t="s">
        <v>77</v>
      </c>
      <c r="C36" s="60">
        <f t="shared" si="0"/>
        <v>2.920317062995411E-2</v>
      </c>
      <c r="D36" s="61">
        <v>70</v>
      </c>
      <c r="E36" s="60">
        <f t="shared" si="0"/>
        <v>3.2638615808100666E-2</v>
      </c>
      <c r="F36" s="61">
        <v>83</v>
      </c>
      <c r="G36" s="60">
        <f t="shared" si="1"/>
        <v>2.7813436029097131E-2</v>
      </c>
      <c r="H36" s="61">
        <v>65</v>
      </c>
      <c r="I36" s="60">
        <f t="shared" si="2"/>
        <v>2.1012416427889206E-2</v>
      </c>
      <c r="J36" s="61">
        <v>44</v>
      </c>
      <c r="K36" s="60">
        <f t="shared" si="3"/>
        <v>2.4297284421152931E-2</v>
      </c>
      <c r="L36" s="61">
        <v>51</v>
      </c>
      <c r="M36" s="48">
        <f t="shared" si="4"/>
        <v>62.6</v>
      </c>
      <c r="N36" s="41" t="str">
        <f t="shared" si="5"/>
        <v>DOWN</v>
      </c>
    </row>
    <row r="37" spans="1:14" x14ac:dyDescent="0.25">
      <c r="A37" s="59" t="s">
        <v>86</v>
      </c>
      <c r="B37" s="59" t="s">
        <v>77</v>
      </c>
      <c r="C37" s="60">
        <f t="shared" si="0"/>
        <v>4.3804755944931162E-2</v>
      </c>
      <c r="D37" s="61">
        <v>105</v>
      </c>
      <c r="E37" s="60">
        <f t="shared" si="0"/>
        <v>1.1797090051120724E-3</v>
      </c>
      <c r="F37" s="61">
        <v>3</v>
      </c>
      <c r="G37" s="60">
        <f t="shared" si="1"/>
        <v>0</v>
      </c>
      <c r="H37" s="62"/>
      <c r="I37" s="60">
        <f t="shared" si="2"/>
        <v>0</v>
      </c>
      <c r="J37" s="62"/>
      <c r="K37" s="60">
        <f t="shared" si="3"/>
        <v>0</v>
      </c>
      <c r="L37" s="62"/>
      <c r="M37" s="48">
        <f t="shared" si="4"/>
        <v>21.6</v>
      </c>
      <c r="N37" s="41" t="str">
        <f t="shared" si="5"/>
        <v>DOWN</v>
      </c>
    </row>
    <row r="38" spans="1:14" x14ac:dyDescent="0.25">
      <c r="A38" s="59" t="s">
        <v>87</v>
      </c>
      <c r="B38" s="59" t="s">
        <v>77</v>
      </c>
      <c r="C38" s="60">
        <f t="shared" si="0"/>
        <v>5.4234459741343347E-3</v>
      </c>
      <c r="D38" s="61">
        <v>13</v>
      </c>
      <c r="E38" s="60">
        <f t="shared" si="0"/>
        <v>3.5391270153362171E-3</v>
      </c>
      <c r="F38" s="61">
        <v>9</v>
      </c>
      <c r="G38" s="60">
        <f t="shared" si="1"/>
        <v>3.8510911424903724E-3</v>
      </c>
      <c r="H38" s="61">
        <v>9</v>
      </c>
      <c r="I38" s="60">
        <f t="shared" si="2"/>
        <v>4.2979942693409743E-3</v>
      </c>
      <c r="J38" s="61">
        <v>9</v>
      </c>
      <c r="K38" s="60">
        <f t="shared" si="3"/>
        <v>2.3820867079561697E-3</v>
      </c>
      <c r="L38" s="61">
        <v>5</v>
      </c>
      <c r="M38" s="48">
        <f t="shared" si="4"/>
        <v>9</v>
      </c>
      <c r="N38" s="41" t="str">
        <f t="shared" si="5"/>
        <v>DOWN</v>
      </c>
    </row>
    <row r="39" spans="1:14" x14ac:dyDescent="0.25">
      <c r="A39" s="59" t="s">
        <v>88</v>
      </c>
      <c r="B39" s="59" t="s">
        <v>77</v>
      </c>
      <c r="C39" s="60">
        <f t="shared" si="0"/>
        <v>8.3437630371297454E-4</v>
      </c>
      <c r="D39" s="61">
        <v>2</v>
      </c>
      <c r="E39" s="60">
        <f t="shared" si="0"/>
        <v>0</v>
      </c>
      <c r="F39" s="62"/>
      <c r="G39" s="60">
        <f t="shared" si="1"/>
        <v>0</v>
      </c>
      <c r="H39" s="62"/>
      <c r="I39" s="60">
        <f t="shared" si="2"/>
        <v>0</v>
      </c>
      <c r="J39" s="62"/>
      <c r="K39" s="60">
        <f t="shared" si="3"/>
        <v>0</v>
      </c>
      <c r="L39" s="62"/>
      <c r="M39" s="48">
        <f t="shared" si="4"/>
        <v>0.4</v>
      </c>
      <c r="N39" s="41" t="str">
        <f t="shared" si="5"/>
        <v>DOWN</v>
      </c>
    </row>
    <row r="40" spans="1:14" x14ac:dyDescent="0.25">
      <c r="A40" s="59" t="s">
        <v>70</v>
      </c>
      <c r="B40" s="59" t="s">
        <v>77</v>
      </c>
      <c r="C40" s="60">
        <f t="shared" si="0"/>
        <v>0</v>
      </c>
      <c r="D40" s="62"/>
      <c r="E40" s="60">
        <f t="shared" si="0"/>
        <v>3.9323633503735744E-4</v>
      </c>
      <c r="F40" s="61">
        <v>1</v>
      </c>
      <c r="G40" s="60">
        <f t="shared" si="1"/>
        <v>8.5579803166452718E-4</v>
      </c>
      <c r="H40" s="61">
        <v>2</v>
      </c>
      <c r="I40" s="60">
        <f t="shared" si="2"/>
        <v>4.7755491881566379E-4</v>
      </c>
      <c r="J40" s="61">
        <v>1</v>
      </c>
      <c r="K40" s="60">
        <f t="shared" si="3"/>
        <v>1.7627441638875654E-2</v>
      </c>
      <c r="L40" s="61">
        <v>37</v>
      </c>
      <c r="M40" s="48">
        <f t="shared" si="4"/>
        <v>8.1999999999999993</v>
      </c>
      <c r="N40" s="41" t="str">
        <f t="shared" si="5"/>
        <v>UP</v>
      </c>
    </row>
    <row r="41" spans="1:14" x14ac:dyDescent="0.25">
      <c r="A41" s="59" t="s">
        <v>72</v>
      </c>
      <c r="B41" s="59" t="s">
        <v>77</v>
      </c>
      <c r="C41" s="60">
        <f t="shared" si="0"/>
        <v>1.0012515644555695E-2</v>
      </c>
      <c r="D41" s="61">
        <v>24</v>
      </c>
      <c r="E41" s="60">
        <f t="shared" si="0"/>
        <v>0</v>
      </c>
      <c r="F41" s="62"/>
      <c r="G41" s="60">
        <f t="shared" si="1"/>
        <v>0</v>
      </c>
      <c r="H41" s="62"/>
      <c r="I41" s="60">
        <f t="shared" si="2"/>
        <v>0</v>
      </c>
      <c r="J41" s="62"/>
      <c r="K41" s="60">
        <f t="shared" si="3"/>
        <v>4.764173415912339E-4</v>
      </c>
      <c r="L41" s="61">
        <v>1</v>
      </c>
      <c r="M41" s="48">
        <f t="shared" si="4"/>
        <v>5</v>
      </c>
      <c r="N41" s="41" t="str">
        <f t="shared" si="5"/>
        <v>DOWN</v>
      </c>
    </row>
    <row r="42" spans="1:14" x14ac:dyDescent="0.25">
      <c r="A42" s="59" t="s">
        <v>89</v>
      </c>
      <c r="B42" s="59" t="s">
        <v>77</v>
      </c>
      <c r="C42" s="60">
        <f t="shared" si="0"/>
        <v>8.343763037129746E-3</v>
      </c>
      <c r="D42" s="61">
        <v>20</v>
      </c>
      <c r="E42" s="60">
        <f t="shared" si="0"/>
        <v>6.685017695635077E-3</v>
      </c>
      <c r="F42" s="61">
        <v>17</v>
      </c>
      <c r="G42" s="60">
        <f t="shared" si="1"/>
        <v>9.8416773641420621E-3</v>
      </c>
      <c r="H42" s="61">
        <v>23</v>
      </c>
      <c r="I42" s="60">
        <f t="shared" si="2"/>
        <v>8.1184336198662846E-3</v>
      </c>
      <c r="J42" s="61">
        <v>17</v>
      </c>
      <c r="K42" s="60">
        <f t="shared" si="3"/>
        <v>8.5755121486422101E-3</v>
      </c>
      <c r="L42" s="61">
        <v>18</v>
      </c>
      <c r="M42" s="48">
        <f t="shared" si="4"/>
        <v>19</v>
      </c>
      <c r="N42" s="41" t="str">
        <f t="shared" si="5"/>
        <v>DOWN</v>
      </c>
    </row>
    <row r="43" spans="1:14" x14ac:dyDescent="0.25">
      <c r="A43" s="59" t="s">
        <v>90</v>
      </c>
      <c r="B43" s="59" t="s">
        <v>77</v>
      </c>
      <c r="C43" s="60">
        <f t="shared" si="0"/>
        <v>2.1693783896537339E-2</v>
      </c>
      <c r="D43" s="61">
        <v>52</v>
      </c>
      <c r="E43" s="60">
        <f t="shared" si="0"/>
        <v>2.2414471097129376E-2</v>
      </c>
      <c r="F43" s="61">
        <v>57</v>
      </c>
      <c r="G43" s="60">
        <f t="shared" si="1"/>
        <v>2.4390243902439025E-2</v>
      </c>
      <c r="H43" s="61">
        <v>57</v>
      </c>
      <c r="I43" s="60">
        <f t="shared" si="2"/>
        <v>2.7220630372492838E-2</v>
      </c>
      <c r="J43" s="61">
        <v>57</v>
      </c>
      <c r="K43" s="60">
        <f t="shared" si="3"/>
        <v>2.0009528346831826E-2</v>
      </c>
      <c r="L43" s="61">
        <v>42</v>
      </c>
      <c r="M43" s="48">
        <f t="shared" si="4"/>
        <v>53</v>
      </c>
      <c r="N43" s="41" t="str">
        <f t="shared" si="5"/>
        <v>DOWN</v>
      </c>
    </row>
    <row r="44" spans="1:14" x14ac:dyDescent="0.25">
      <c r="A44" s="59" t="s">
        <v>91</v>
      </c>
      <c r="B44" s="59" t="s">
        <v>77</v>
      </c>
      <c r="C44" s="60">
        <f t="shared" si="0"/>
        <v>4.1718815185648727E-4</v>
      </c>
      <c r="D44" s="61">
        <v>1</v>
      </c>
      <c r="E44" s="60">
        <f t="shared" si="0"/>
        <v>0</v>
      </c>
      <c r="F44" s="62"/>
      <c r="G44" s="60">
        <f t="shared" si="1"/>
        <v>0</v>
      </c>
      <c r="H44" s="62"/>
      <c r="I44" s="60">
        <f t="shared" si="2"/>
        <v>0</v>
      </c>
      <c r="J44" s="62"/>
      <c r="K44" s="60">
        <f t="shared" si="3"/>
        <v>0</v>
      </c>
      <c r="L44" s="62"/>
      <c r="M44" s="48">
        <f t="shared" si="4"/>
        <v>0.2</v>
      </c>
      <c r="N44" s="41" t="str">
        <f t="shared" si="5"/>
        <v>DOWN</v>
      </c>
    </row>
    <row r="45" spans="1:14" x14ac:dyDescent="0.25">
      <c r="A45" s="59" t="s">
        <v>92</v>
      </c>
      <c r="B45" s="59" t="s">
        <v>77</v>
      </c>
      <c r="C45" s="60">
        <f t="shared" si="0"/>
        <v>0</v>
      </c>
      <c r="D45" s="62"/>
      <c r="E45" s="60">
        <f t="shared" si="0"/>
        <v>0</v>
      </c>
      <c r="F45" s="62"/>
      <c r="G45" s="60">
        <f t="shared" si="1"/>
        <v>8.5579803166452718E-4</v>
      </c>
      <c r="H45" s="61">
        <v>2</v>
      </c>
      <c r="I45" s="60">
        <f t="shared" si="2"/>
        <v>0</v>
      </c>
      <c r="J45" s="62"/>
      <c r="K45" s="60">
        <f t="shared" si="3"/>
        <v>0</v>
      </c>
      <c r="L45" s="62"/>
      <c r="M45" s="48">
        <f t="shared" si="4"/>
        <v>0.4</v>
      </c>
      <c r="N45" s="41" t="str">
        <f t="shared" si="5"/>
        <v>DOWN</v>
      </c>
    </row>
    <row r="46" spans="1:14" x14ac:dyDescent="0.25">
      <c r="A46" s="59" t="s">
        <v>93</v>
      </c>
      <c r="B46" s="59" t="s">
        <v>77</v>
      </c>
      <c r="C46" s="60">
        <f t="shared" si="0"/>
        <v>1.0846891948268669E-2</v>
      </c>
      <c r="D46" s="61">
        <v>26</v>
      </c>
      <c r="E46" s="60">
        <f t="shared" si="0"/>
        <v>1.4156508061344868E-2</v>
      </c>
      <c r="F46" s="61">
        <v>36</v>
      </c>
      <c r="G46" s="60">
        <f t="shared" si="1"/>
        <v>9.4137783483097988E-3</v>
      </c>
      <c r="H46" s="61">
        <v>22</v>
      </c>
      <c r="I46" s="60">
        <f t="shared" si="2"/>
        <v>7.1633237822349575E-3</v>
      </c>
      <c r="J46" s="61">
        <v>15</v>
      </c>
      <c r="K46" s="60">
        <f t="shared" si="3"/>
        <v>6.1934254406860413E-3</v>
      </c>
      <c r="L46" s="61">
        <v>13</v>
      </c>
      <c r="M46" s="48">
        <f t="shared" si="4"/>
        <v>22.4</v>
      </c>
      <c r="N46" s="41" t="str">
        <f t="shared" si="5"/>
        <v>DOWN</v>
      </c>
    </row>
    <row r="47" spans="1:14" x14ac:dyDescent="0.25">
      <c r="A47" s="59" t="s">
        <v>94</v>
      </c>
      <c r="B47" s="59" t="s">
        <v>95</v>
      </c>
      <c r="C47" s="60">
        <f t="shared" si="0"/>
        <v>2.5031289111389237E-3</v>
      </c>
      <c r="D47" s="61">
        <v>6</v>
      </c>
      <c r="E47" s="60">
        <f t="shared" si="0"/>
        <v>1.9661816751867871E-3</v>
      </c>
      <c r="F47" s="61">
        <v>5</v>
      </c>
      <c r="G47" s="60">
        <f t="shared" si="1"/>
        <v>0</v>
      </c>
      <c r="H47" s="62"/>
      <c r="I47" s="60">
        <f t="shared" si="2"/>
        <v>5.2531041069723014E-3</v>
      </c>
      <c r="J47" s="61">
        <v>11</v>
      </c>
      <c r="K47" s="60">
        <f t="shared" si="3"/>
        <v>2.8585040495474035E-3</v>
      </c>
      <c r="L47" s="61">
        <v>6</v>
      </c>
      <c r="M47" s="48">
        <f t="shared" si="4"/>
        <v>5.6</v>
      </c>
      <c r="N47" s="41" t="str">
        <f t="shared" si="5"/>
        <v>UP</v>
      </c>
    </row>
    <row r="48" spans="1:14" x14ac:dyDescent="0.25">
      <c r="A48" s="59" t="s">
        <v>96</v>
      </c>
      <c r="B48" s="59" t="s">
        <v>95</v>
      </c>
      <c r="C48" s="60">
        <f t="shared" si="0"/>
        <v>3.3375052148518982E-3</v>
      </c>
      <c r="D48" s="61">
        <v>8</v>
      </c>
      <c r="E48" s="60">
        <f t="shared" si="0"/>
        <v>1.5729453401494297E-3</v>
      </c>
      <c r="F48" s="61">
        <v>4</v>
      </c>
      <c r="G48" s="60">
        <f t="shared" si="1"/>
        <v>0</v>
      </c>
      <c r="H48" s="62"/>
      <c r="I48" s="60">
        <f t="shared" si="2"/>
        <v>6.2082139446036294E-3</v>
      </c>
      <c r="J48" s="61">
        <v>13</v>
      </c>
      <c r="K48" s="60">
        <f t="shared" si="3"/>
        <v>6.6698427822772747E-3</v>
      </c>
      <c r="L48" s="61">
        <v>14</v>
      </c>
      <c r="M48" s="48">
        <f t="shared" si="4"/>
        <v>7.8</v>
      </c>
      <c r="N48" s="41" t="str">
        <f t="shared" si="5"/>
        <v>UP</v>
      </c>
    </row>
    <row r="49" spans="1:14" x14ac:dyDescent="0.25">
      <c r="A49" s="59" t="s">
        <v>111</v>
      </c>
      <c r="B49" s="59" t="s">
        <v>95</v>
      </c>
      <c r="C49" s="60">
        <f t="shared" si="0"/>
        <v>0</v>
      </c>
      <c r="D49" s="62"/>
      <c r="E49" s="60">
        <f t="shared" si="0"/>
        <v>3.9323633503735744E-4</v>
      </c>
      <c r="F49" s="61">
        <v>1</v>
      </c>
      <c r="G49" s="60">
        <f t="shared" si="1"/>
        <v>0</v>
      </c>
      <c r="H49" s="62"/>
      <c r="I49" s="60">
        <f t="shared" si="2"/>
        <v>0</v>
      </c>
      <c r="J49" s="62"/>
      <c r="K49" s="60">
        <f t="shared" si="3"/>
        <v>0</v>
      </c>
      <c r="L49" s="62"/>
      <c r="M49" s="48">
        <f t="shared" si="4"/>
        <v>0.2</v>
      </c>
      <c r="N49" s="41" t="str">
        <f t="shared" si="5"/>
        <v>DOWN</v>
      </c>
    </row>
    <row r="50" spans="1:14" x14ac:dyDescent="0.25">
      <c r="A50" s="59" t="s">
        <v>72</v>
      </c>
      <c r="B50" s="59" t="s">
        <v>95</v>
      </c>
      <c r="C50" s="60">
        <f t="shared" si="0"/>
        <v>7.0921985815602835E-3</v>
      </c>
      <c r="D50" s="61">
        <v>17</v>
      </c>
      <c r="E50" s="60">
        <f t="shared" si="0"/>
        <v>5.1120723554856466E-3</v>
      </c>
      <c r="F50" s="61">
        <v>13</v>
      </c>
      <c r="G50" s="60">
        <f t="shared" si="1"/>
        <v>7.2742832691484807E-3</v>
      </c>
      <c r="H50" s="61">
        <v>17</v>
      </c>
      <c r="I50" s="60">
        <f t="shared" si="2"/>
        <v>6.6857688634192934E-3</v>
      </c>
      <c r="J50" s="61">
        <v>14</v>
      </c>
      <c r="K50" s="60">
        <f t="shared" si="3"/>
        <v>7.146260123868509E-3</v>
      </c>
      <c r="L50" s="61">
        <v>15</v>
      </c>
      <c r="M50" s="48">
        <f t="shared" si="4"/>
        <v>15.2</v>
      </c>
      <c r="N50" s="41" t="str">
        <f t="shared" si="5"/>
        <v>DOWN</v>
      </c>
    </row>
    <row r="51" spans="1:14" x14ac:dyDescent="0.25">
      <c r="A51" s="59" t="s">
        <v>92</v>
      </c>
      <c r="B51" s="59" t="s">
        <v>95</v>
      </c>
      <c r="C51" s="60">
        <f t="shared" si="0"/>
        <v>3.1289111389236547E-2</v>
      </c>
      <c r="D51" s="61">
        <v>75</v>
      </c>
      <c r="E51" s="60">
        <f t="shared" si="0"/>
        <v>1.8875344081793158E-2</v>
      </c>
      <c r="F51" s="61">
        <v>48</v>
      </c>
      <c r="G51" s="60">
        <f t="shared" si="1"/>
        <v>1.8827556696619598E-2</v>
      </c>
      <c r="H51" s="61">
        <v>44</v>
      </c>
      <c r="I51" s="60">
        <f t="shared" si="2"/>
        <v>1.7669531996179561E-2</v>
      </c>
      <c r="J51" s="61">
        <v>37</v>
      </c>
      <c r="K51" s="60">
        <f t="shared" si="3"/>
        <v>3.5254883277751309E-2</v>
      </c>
      <c r="L51" s="61">
        <v>74</v>
      </c>
      <c r="M51" s="48">
        <f t="shared" si="4"/>
        <v>55.6</v>
      </c>
      <c r="N51" s="41" t="str">
        <f t="shared" si="5"/>
        <v>UP</v>
      </c>
    </row>
    <row r="52" spans="1:14" x14ac:dyDescent="0.25">
      <c r="A52" s="59" t="s">
        <v>42</v>
      </c>
      <c r="B52" s="59" t="s">
        <v>97</v>
      </c>
      <c r="C52" s="60">
        <f t="shared" si="0"/>
        <v>3.3375052148518982E-3</v>
      </c>
      <c r="D52" s="61">
        <v>8</v>
      </c>
      <c r="E52" s="60">
        <f t="shared" si="0"/>
        <v>7.8647267007471487E-4</v>
      </c>
      <c r="F52" s="61">
        <v>2</v>
      </c>
      <c r="G52" s="60">
        <f t="shared" si="1"/>
        <v>8.5579803166452718E-4</v>
      </c>
      <c r="H52" s="61">
        <v>2</v>
      </c>
      <c r="I52" s="60">
        <f t="shared" si="2"/>
        <v>3.3428844317096467E-3</v>
      </c>
      <c r="J52" s="61">
        <v>7</v>
      </c>
      <c r="K52" s="60">
        <f t="shared" si="3"/>
        <v>9.528346831824678E-4</v>
      </c>
      <c r="L52" s="61">
        <v>2</v>
      </c>
      <c r="M52" s="48">
        <f t="shared" si="4"/>
        <v>4.2</v>
      </c>
      <c r="N52" s="41" t="str">
        <f t="shared" si="5"/>
        <v>DOWN</v>
      </c>
    </row>
    <row r="53" spans="1:14" x14ac:dyDescent="0.25">
      <c r="A53" s="59" t="s">
        <v>98</v>
      </c>
      <c r="B53" s="59" t="s">
        <v>99</v>
      </c>
      <c r="C53" s="60">
        <f t="shared" si="0"/>
        <v>0</v>
      </c>
      <c r="D53" s="62"/>
      <c r="E53" s="60">
        <f t="shared" si="0"/>
        <v>3.9323633503735744E-4</v>
      </c>
      <c r="F53" s="61">
        <v>1</v>
      </c>
      <c r="G53" s="60">
        <f t="shared" si="1"/>
        <v>4.2789901583226359E-4</v>
      </c>
      <c r="H53" s="61">
        <v>1</v>
      </c>
      <c r="I53" s="60">
        <f t="shared" si="2"/>
        <v>0</v>
      </c>
      <c r="J53" s="62"/>
      <c r="K53" s="60">
        <f t="shared" si="3"/>
        <v>1.4292520247737017E-3</v>
      </c>
      <c r="L53" s="61">
        <v>3</v>
      </c>
      <c r="M53" s="48">
        <f t="shared" si="4"/>
        <v>1</v>
      </c>
      <c r="N53" s="41" t="str">
        <f t="shared" si="5"/>
        <v>UP</v>
      </c>
    </row>
    <row r="54" spans="1:14" x14ac:dyDescent="0.25">
      <c r="A54" s="59" t="s">
        <v>114</v>
      </c>
      <c r="B54" s="40"/>
      <c r="C54" s="60">
        <f t="shared" si="0"/>
        <v>1</v>
      </c>
      <c r="D54" s="40">
        <f>SUM(D3:D53)</f>
        <v>2397</v>
      </c>
      <c r="E54" s="60">
        <f t="shared" si="0"/>
        <v>1</v>
      </c>
      <c r="F54" s="40">
        <f t="shared" ref="F54:L54" si="6">SUM(F3:F53)</f>
        <v>2543</v>
      </c>
      <c r="G54" s="60">
        <f t="shared" si="1"/>
        <v>1</v>
      </c>
      <c r="H54" s="40">
        <f t="shared" si="6"/>
        <v>2337</v>
      </c>
      <c r="I54" s="60">
        <f t="shared" si="2"/>
        <v>1</v>
      </c>
      <c r="J54" s="40">
        <f t="shared" si="6"/>
        <v>2094</v>
      </c>
      <c r="K54" s="60">
        <f t="shared" si="3"/>
        <v>1</v>
      </c>
      <c r="L54" s="40">
        <f t="shared" si="6"/>
        <v>2099</v>
      </c>
      <c r="M54" s="48">
        <f t="shared" si="4"/>
        <v>2294</v>
      </c>
      <c r="N54" s="41" t="str">
        <f t="shared" si="5"/>
        <v>DOWN</v>
      </c>
    </row>
  </sheetData>
  <pageMargins left="0.7" right="0.7" top="0.75" bottom="0.75" header="0.3" footer="0.3"/>
  <pageSetup scale="64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9:F56"/>
  <sheetViews>
    <sheetView topLeftCell="A37" workbookViewId="0">
      <selection activeCell="P48" sqref="P48"/>
    </sheetView>
  </sheetViews>
  <sheetFormatPr defaultRowHeight="15" x14ac:dyDescent="0.25"/>
  <sheetData>
    <row r="49" spans="1:6" x14ac:dyDescent="0.25">
      <c r="A49" s="53" t="s">
        <v>35</v>
      </c>
      <c r="B49" s="54" t="s">
        <v>102</v>
      </c>
      <c r="C49" s="55" t="s">
        <v>103</v>
      </c>
      <c r="D49" s="55" t="s">
        <v>104</v>
      </c>
      <c r="E49" s="55" t="s">
        <v>105</v>
      </c>
      <c r="F49" s="55" t="s">
        <v>106</v>
      </c>
    </row>
    <row r="50" spans="1:6" ht="60" x14ac:dyDescent="0.25">
      <c r="A50" s="59" t="s">
        <v>36</v>
      </c>
      <c r="B50" s="61">
        <v>121</v>
      </c>
      <c r="C50" s="61">
        <v>167</v>
      </c>
      <c r="D50" s="61">
        <v>139</v>
      </c>
      <c r="E50" s="61">
        <v>127</v>
      </c>
      <c r="F50" s="61">
        <v>106</v>
      </c>
    </row>
    <row r="51" spans="1:6" ht="30" x14ac:dyDescent="0.25">
      <c r="A51" s="59" t="s">
        <v>37</v>
      </c>
      <c r="B51" s="61">
        <v>884</v>
      </c>
      <c r="C51" s="61">
        <v>985</v>
      </c>
      <c r="D51" s="61">
        <v>880</v>
      </c>
      <c r="E51" s="61">
        <v>773</v>
      </c>
      <c r="F51" s="61">
        <v>704</v>
      </c>
    </row>
    <row r="52" spans="1:6" ht="45" x14ac:dyDescent="0.25">
      <c r="A52" s="59" t="s">
        <v>38</v>
      </c>
      <c r="B52" s="61">
        <v>616</v>
      </c>
      <c r="C52" s="61">
        <v>659</v>
      </c>
      <c r="D52" s="61">
        <v>578</v>
      </c>
      <c r="E52" s="61">
        <v>539</v>
      </c>
      <c r="F52" s="61">
        <v>538</v>
      </c>
    </row>
    <row r="53" spans="1:6" ht="30" x14ac:dyDescent="0.25">
      <c r="A53" s="59" t="s">
        <v>39</v>
      </c>
      <c r="B53" s="61">
        <v>38</v>
      </c>
      <c r="C53" s="61">
        <v>36</v>
      </c>
      <c r="D53" s="61">
        <v>35</v>
      </c>
      <c r="E53" s="61">
        <v>22</v>
      </c>
      <c r="F53" s="61">
        <v>17</v>
      </c>
    </row>
    <row r="54" spans="1:6" ht="60" x14ac:dyDescent="0.25">
      <c r="A54" s="59" t="s">
        <v>40</v>
      </c>
      <c r="B54" s="61">
        <v>624</v>
      </c>
      <c r="C54" s="61">
        <v>622</v>
      </c>
      <c r="D54" s="61">
        <v>641</v>
      </c>
      <c r="E54" s="61">
        <v>551</v>
      </c>
      <c r="F54" s="61">
        <v>620</v>
      </c>
    </row>
    <row r="55" spans="1:6" ht="90" x14ac:dyDescent="0.25">
      <c r="A55" s="59" t="s">
        <v>41</v>
      </c>
      <c r="B55" s="61">
        <v>106</v>
      </c>
      <c r="C55" s="61">
        <v>71</v>
      </c>
      <c r="D55" s="61">
        <v>61</v>
      </c>
      <c r="E55" s="61">
        <v>75</v>
      </c>
      <c r="F55" s="61">
        <v>109</v>
      </c>
    </row>
    <row r="56" spans="1:6" ht="30" x14ac:dyDescent="0.25">
      <c r="A56" s="59" t="s">
        <v>42</v>
      </c>
      <c r="B56" s="61">
        <v>8</v>
      </c>
      <c r="C56" s="61">
        <v>2</v>
      </c>
      <c r="D56" s="61">
        <v>2</v>
      </c>
      <c r="E56" s="61">
        <v>7</v>
      </c>
      <c r="F56" s="61">
        <v>2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topLeftCell="A7" workbookViewId="0">
      <selection activeCell="I14" sqref="I14"/>
    </sheetView>
  </sheetViews>
  <sheetFormatPr defaultRowHeight="15" x14ac:dyDescent="0.25"/>
  <cols>
    <col min="1" max="1" width="35.85546875" customWidth="1"/>
    <col min="2" max="2" width="11.5703125" customWidth="1"/>
    <col min="3" max="3" width="11.42578125" customWidth="1"/>
    <col min="4" max="4" width="10.7109375" customWidth="1"/>
    <col min="5" max="5" width="11.42578125" customWidth="1"/>
    <col min="6" max="6" width="13.140625" customWidth="1"/>
  </cols>
  <sheetData>
    <row r="1" spans="1:6" x14ac:dyDescent="0.25">
      <c r="A1" t="s">
        <v>115</v>
      </c>
    </row>
    <row r="2" spans="1:6" x14ac:dyDescent="0.25">
      <c r="A2" s="64" t="s">
        <v>116</v>
      </c>
      <c r="B2" s="64" t="s">
        <v>117</v>
      </c>
      <c r="C2" s="64" t="s">
        <v>118</v>
      </c>
      <c r="D2" s="64" t="s">
        <v>119</v>
      </c>
      <c r="E2" s="64" t="s">
        <v>120</v>
      </c>
      <c r="F2" s="64" t="s">
        <v>121</v>
      </c>
    </row>
    <row r="3" spans="1:6" x14ac:dyDescent="0.25">
      <c r="A3" s="40" t="s">
        <v>10</v>
      </c>
      <c r="B3" s="40">
        <v>2109</v>
      </c>
      <c r="C3" s="40">
        <v>1276</v>
      </c>
      <c r="D3" s="40">
        <v>1220</v>
      </c>
      <c r="E3" s="40">
        <v>998</v>
      </c>
      <c r="F3" s="40">
        <v>1081</v>
      </c>
    </row>
    <row r="4" spans="1:6" x14ac:dyDescent="0.25">
      <c r="A4" s="64" t="s">
        <v>116</v>
      </c>
      <c r="B4" s="64" t="s">
        <v>117</v>
      </c>
      <c r="C4" s="64" t="s">
        <v>118</v>
      </c>
      <c r="D4" s="64" t="s">
        <v>119</v>
      </c>
      <c r="E4" s="64" t="s">
        <v>120</v>
      </c>
      <c r="F4" s="64" t="s">
        <v>121</v>
      </c>
    </row>
    <row r="5" spans="1:6" x14ac:dyDescent="0.25">
      <c r="A5" s="65" t="s">
        <v>12</v>
      </c>
      <c r="B5" s="66">
        <v>1682</v>
      </c>
      <c r="C5" s="66">
        <v>983</v>
      </c>
      <c r="D5" s="66">
        <v>949</v>
      </c>
      <c r="E5" s="66">
        <v>756</v>
      </c>
      <c r="F5" s="66">
        <v>715</v>
      </c>
    </row>
    <row r="6" spans="1:6" x14ac:dyDescent="0.25">
      <c r="A6" s="65" t="s">
        <v>13</v>
      </c>
      <c r="B6" s="66">
        <v>256</v>
      </c>
      <c r="C6" s="66">
        <v>228</v>
      </c>
      <c r="D6" s="66">
        <v>197</v>
      </c>
      <c r="E6" s="66">
        <v>185</v>
      </c>
      <c r="F6" s="66">
        <v>278</v>
      </c>
    </row>
    <row r="7" spans="1:6" x14ac:dyDescent="0.25">
      <c r="A7" s="65" t="s">
        <v>14</v>
      </c>
      <c r="B7" s="66">
        <v>171</v>
      </c>
      <c r="C7" s="66">
        <v>64</v>
      </c>
      <c r="D7" s="66">
        <v>74</v>
      </c>
      <c r="E7" s="66">
        <v>57</v>
      </c>
      <c r="F7" s="66">
        <v>88</v>
      </c>
    </row>
    <row r="8" spans="1:6" x14ac:dyDescent="0.25">
      <c r="A8" s="64" t="s">
        <v>122</v>
      </c>
      <c r="B8" s="64" t="s">
        <v>117</v>
      </c>
      <c r="C8" s="64" t="s">
        <v>118</v>
      </c>
      <c r="D8" s="64" t="s">
        <v>119</v>
      </c>
      <c r="E8" s="64" t="s">
        <v>120</v>
      </c>
      <c r="F8" s="64" t="s">
        <v>121</v>
      </c>
    </row>
    <row r="9" spans="1:6" x14ac:dyDescent="0.25">
      <c r="A9" s="65" t="s">
        <v>16</v>
      </c>
      <c r="B9" s="66">
        <v>333</v>
      </c>
      <c r="C9" s="66">
        <v>199</v>
      </c>
      <c r="D9" s="66">
        <v>204</v>
      </c>
      <c r="E9" s="66">
        <v>136</v>
      </c>
      <c r="F9" s="66">
        <v>131</v>
      </c>
    </row>
    <row r="10" spans="1:6" x14ac:dyDescent="0.25">
      <c r="A10" s="65" t="s">
        <v>17</v>
      </c>
      <c r="B10" s="66">
        <v>235</v>
      </c>
      <c r="C10" s="66">
        <v>144</v>
      </c>
      <c r="D10" s="66">
        <v>150</v>
      </c>
      <c r="E10" s="66">
        <v>111</v>
      </c>
      <c r="F10" s="66">
        <v>167</v>
      </c>
    </row>
    <row r="11" spans="1:6" x14ac:dyDescent="0.25">
      <c r="A11" s="65" t="s">
        <v>18</v>
      </c>
      <c r="B11" s="66">
        <v>906</v>
      </c>
      <c r="C11" s="66">
        <v>559</v>
      </c>
      <c r="D11" s="66">
        <v>549</v>
      </c>
      <c r="E11" s="66">
        <v>437</v>
      </c>
      <c r="F11" s="66">
        <v>388</v>
      </c>
    </row>
    <row r="12" spans="1:6" x14ac:dyDescent="0.25">
      <c r="A12" s="65" t="s">
        <v>19</v>
      </c>
      <c r="B12" s="66">
        <v>429</v>
      </c>
      <c r="C12" s="66">
        <v>265</v>
      </c>
      <c r="D12" s="66">
        <v>206</v>
      </c>
      <c r="E12" s="66">
        <v>219</v>
      </c>
      <c r="F12" s="66">
        <v>319</v>
      </c>
    </row>
    <row r="13" spans="1:6" x14ac:dyDescent="0.25">
      <c r="A13" s="65" t="s">
        <v>20</v>
      </c>
      <c r="B13" s="66">
        <v>206</v>
      </c>
      <c r="C13" s="66">
        <v>108</v>
      </c>
      <c r="D13" s="66">
        <v>111</v>
      </c>
      <c r="E13" s="66">
        <v>95</v>
      </c>
      <c r="F13" s="66">
        <v>76</v>
      </c>
    </row>
    <row r="14" spans="1:6" x14ac:dyDescent="0.25">
      <c r="A14" s="64" t="s">
        <v>123</v>
      </c>
      <c r="B14" s="64" t="s">
        <v>117</v>
      </c>
      <c r="C14" s="64" t="s">
        <v>118</v>
      </c>
      <c r="D14" s="64" t="s">
        <v>119</v>
      </c>
      <c r="E14" s="64" t="s">
        <v>120</v>
      </c>
      <c r="F14" s="64" t="s">
        <v>121</v>
      </c>
    </row>
    <row r="15" spans="1:6" x14ac:dyDescent="0.25">
      <c r="A15" s="65" t="s">
        <v>44</v>
      </c>
      <c r="B15" s="66">
        <v>1177</v>
      </c>
      <c r="C15" s="66">
        <v>714</v>
      </c>
      <c r="D15" s="66">
        <v>665</v>
      </c>
      <c r="E15" s="66">
        <v>569</v>
      </c>
      <c r="F15" s="66">
        <v>636</v>
      </c>
    </row>
    <row r="16" spans="1:6" x14ac:dyDescent="0.25">
      <c r="A16" s="65" t="s">
        <v>45</v>
      </c>
      <c r="B16" s="66">
        <v>932</v>
      </c>
      <c r="C16" s="66">
        <v>561</v>
      </c>
      <c r="D16" s="66">
        <v>555</v>
      </c>
      <c r="E16" s="66">
        <v>429</v>
      </c>
      <c r="F16" s="66">
        <v>445</v>
      </c>
    </row>
    <row r="17" spans="1:6" x14ac:dyDescent="0.25">
      <c r="A17" s="64" t="s">
        <v>124</v>
      </c>
      <c r="B17" s="64" t="s">
        <v>117</v>
      </c>
      <c r="C17" s="64" t="s">
        <v>118</v>
      </c>
      <c r="D17" s="64" t="s">
        <v>119</v>
      </c>
      <c r="E17" s="64" t="s">
        <v>120</v>
      </c>
      <c r="F17" s="64" t="s">
        <v>121</v>
      </c>
    </row>
    <row r="18" spans="1:6" x14ac:dyDescent="0.25">
      <c r="A18" s="65" t="s">
        <v>22</v>
      </c>
      <c r="B18" s="66">
        <v>1531</v>
      </c>
      <c r="C18" s="66">
        <v>811</v>
      </c>
      <c r="D18" s="66">
        <v>733</v>
      </c>
      <c r="E18" s="66">
        <v>557</v>
      </c>
      <c r="F18" s="66">
        <v>611</v>
      </c>
    </row>
    <row r="19" spans="1:6" x14ac:dyDescent="0.25">
      <c r="A19" s="65" t="s">
        <v>23</v>
      </c>
      <c r="B19" s="66">
        <v>578</v>
      </c>
      <c r="C19" s="66">
        <v>464</v>
      </c>
      <c r="D19" s="66">
        <v>487</v>
      </c>
      <c r="E19" s="66">
        <v>441</v>
      </c>
      <c r="F19" s="66">
        <v>470</v>
      </c>
    </row>
    <row r="20" spans="1:6" x14ac:dyDescent="0.25">
      <c r="A20" s="64" t="s">
        <v>24</v>
      </c>
      <c r="B20" s="64" t="s">
        <v>117</v>
      </c>
      <c r="C20" s="64" t="s">
        <v>118</v>
      </c>
      <c r="D20" s="64" t="s">
        <v>119</v>
      </c>
      <c r="E20" s="64" t="s">
        <v>120</v>
      </c>
      <c r="F20" s="64" t="s">
        <v>121</v>
      </c>
    </row>
    <row r="21" spans="1:6" x14ac:dyDescent="0.25">
      <c r="A21" s="65" t="s">
        <v>25</v>
      </c>
      <c r="B21" s="66">
        <v>396</v>
      </c>
      <c r="C21" s="66">
        <v>230</v>
      </c>
      <c r="D21" s="66">
        <v>250</v>
      </c>
      <c r="E21" s="66">
        <v>165</v>
      </c>
      <c r="F21" s="66">
        <v>168</v>
      </c>
    </row>
    <row r="22" spans="1:6" x14ac:dyDescent="0.25">
      <c r="A22" s="65" t="s">
        <v>26</v>
      </c>
      <c r="B22" s="66">
        <v>268</v>
      </c>
      <c r="C22" s="66">
        <v>179</v>
      </c>
      <c r="D22" s="66">
        <v>190</v>
      </c>
      <c r="E22" s="66">
        <v>162</v>
      </c>
      <c r="F22" s="66">
        <v>185</v>
      </c>
    </row>
    <row r="23" spans="1:6" x14ac:dyDescent="0.25">
      <c r="A23" s="65" t="s">
        <v>27</v>
      </c>
      <c r="B23" s="66">
        <v>9</v>
      </c>
      <c r="C23" s="66">
        <v>6</v>
      </c>
      <c r="D23" s="66">
        <v>4</v>
      </c>
      <c r="E23" s="66">
        <v>3</v>
      </c>
      <c r="F23" s="66">
        <v>11</v>
      </c>
    </row>
    <row r="24" spans="1:6" x14ac:dyDescent="0.25">
      <c r="A24" s="65" t="s">
        <v>28</v>
      </c>
      <c r="B24" s="66">
        <v>1164</v>
      </c>
      <c r="C24" s="66">
        <v>704</v>
      </c>
      <c r="D24" s="66">
        <v>605</v>
      </c>
      <c r="E24" s="66">
        <v>516</v>
      </c>
      <c r="F24" s="66">
        <v>594</v>
      </c>
    </row>
    <row r="25" spans="1:6" x14ac:dyDescent="0.25">
      <c r="A25" s="65" t="s">
        <v>29</v>
      </c>
      <c r="B25" s="66">
        <v>272</v>
      </c>
      <c r="C25" s="66">
        <v>156</v>
      </c>
      <c r="D25" s="66">
        <v>171</v>
      </c>
      <c r="E25" s="66">
        <v>152</v>
      </c>
      <c r="F25" s="66">
        <v>123</v>
      </c>
    </row>
    <row r="26" spans="1:6" x14ac:dyDescent="0.25">
      <c r="A26" s="64" t="s">
        <v>125</v>
      </c>
      <c r="B26" s="64" t="s">
        <v>117</v>
      </c>
      <c r="C26" s="64" t="s">
        <v>118</v>
      </c>
      <c r="D26" s="64" t="s">
        <v>119</v>
      </c>
      <c r="E26" s="64" t="s">
        <v>120</v>
      </c>
      <c r="F26" s="64" t="s">
        <v>121</v>
      </c>
    </row>
    <row r="27" spans="1:6" x14ac:dyDescent="0.25">
      <c r="A27" s="65" t="s">
        <v>32</v>
      </c>
      <c r="B27" s="66">
        <v>1477</v>
      </c>
      <c r="C27" s="66">
        <v>895</v>
      </c>
      <c r="D27" s="66">
        <v>908</v>
      </c>
      <c r="E27" s="66">
        <v>761</v>
      </c>
      <c r="F27" s="66">
        <v>813</v>
      </c>
    </row>
    <row r="28" spans="1:6" x14ac:dyDescent="0.25">
      <c r="A28" s="65" t="s">
        <v>33</v>
      </c>
      <c r="B28" s="66">
        <v>477</v>
      </c>
      <c r="C28" s="66">
        <v>282</v>
      </c>
      <c r="D28" s="66">
        <v>248</v>
      </c>
      <c r="E28" s="66">
        <v>168</v>
      </c>
      <c r="F28" s="66">
        <v>179</v>
      </c>
    </row>
    <row r="29" spans="1:6" x14ac:dyDescent="0.25">
      <c r="A29" s="65" t="s">
        <v>34</v>
      </c>
      <c r="B29" s="66">
        <v>140</v>
      </c>
      <c r="C29" s="66">
        <v>80</v>
      </c>
      <c r="D29" s="66">
        <v>56</v>
      </c>
      <c r="E29" s="66">
        <v>61</v>
      </c>
      <c r="F29" s="66">
        <v>69</v>
      </c>
    </row>
    <row r="30" spans="1:6" x14ac:dyDescent="0.25">
      <c r="A30" s="65" t="s">
        <v>31</v>
      </c>
      <c r="B30" s="66">
        <v>15</v>
      </c>
      <c r="C30" s="66">
        <v>18</v>
      </c>
      <c r="D30" s="66">
        <v>8</v>
      </c>
      <c r="E30" s="66">
        <v>8</v>
      </c>
      <c r="F30" s="66">
        <v>19</v>
      </c>
    </row>
    <row r="31" spans="1:6" x14ac:dyDescent="0.25">
      <c r="A31" s="64" t="s">
        <v>126</v>
      </c>
      <c r="B31" s="64" t="s">
        <v>117</v>
      </c>
      <c r="C31" s="64" t="s">
        <v>118</v>
      </c>
      <c r="D31" s="64" t="s">
        <v>119</v>
      </c>
      <c r="E31" s="64" t="s">
        <v>120</v>
      </c>
      <c r="F31" s="64" t="s">
        <v>121</v>
      </c>
    </row>
    <row r="32" spans="1:6" x14ac:dyDescent="0.25">
      <c r="A32" s="65" t="s">
        <v>36</v>
      </c>
      <c r="B32" s="66">
        <v>100</v>
      </c>
      <c r="C32" s="66">
        <v>69</v>
      </c>
      <c r="D32" s="66">
        <v>60</v>
      </c>
      <c r="E32" s="66">
        <v>50</v>
      </c>
      <c r="F32" s="66">
        <v>35</v>
      </c>
    </row>
    <row r="33" spans="1:6" x14ac:dyDescent="0.25">
      <c r="A33" s="65" t="s">
        <v>37</v>
      </c>
      <c r="B33" s="66">
        <v>853</v>
      </c>
      <c r="C33" s="66">
        <v>565</v>
      </c>
      <c r="D33" s="66">
        <v>555</v>
      </c>
      <c r="E33" s="66">
        <v>397</v>
      </c>
      <c r="F33" s="66">
        <v>388</v>
      </c>
    </row>
    <row r="34" spans="1:6" x14ac:dyDescent="0.25">
      <c r="A34" s="65" t="s">
        <v>38</v>
      </c>
      <c r="B34" s="66">
        <v>510</v>
      </c>
      <c r="C34" s="66">
        <v>327</v>
      </c>
      <c r="D34" s="66">
        <v>292</v>
      </c>
      <c r="E34" s="66">
        <v>252</v>
      </c>
      <c r="F34" s="66">
        <v>294</v>
      </c>
    </row>
    <row r="35" spans="1:6" x14ac:dyDescent="0.25">
      <c r="A35" s="65" t="s">
        <v>39</v>
      </c>
      <c r="B35" s="66">
        <v>63</v>
      </c>
      <c r="C35" s="66">
        <v>44</v>
      </c>
      <c r="D35" s="66">
        <v>30</v>
      </c>
      <c r="E35" s="66">
        <v>24</v>
      </c>
      <c r="F35" s="66">
        <v>13</v>
      </c>
    </row>
    <row r="36" spans="1:6" x14ac:dyDescent="0.25">
      <c r="A36" s="65" t="s">
        <v>40</v>
      </c>
      <c r="B36" s="66">
        <v>414</v>
      </c>
      <c r="C36" s="66">
        <v>186</v>
      </c>
      <c r="D36" s="66">
        <v>237</v>
      </c>
      <c r="E36" s="66">
        <v>220</v>
      </c>
      <c r="F36" s="66">
        <v>281</v>
      </c>
    </row>
    <row r="37" spans="1:6" x14ac:dyDescent="0.25">
      <c r="A37" s="65" t="s">
        <v>41</v>
      </c>
      <c r="B37" s="66">
        <v>166</v>
      </c>
      <c r="C37" s="66">
        <v>82</v>
      </c>
      <c r="D37" s="66">
        <v>41</v>
      </c>
      <c r="E37" s="66">
        <v>50</v>
      </c>
      <c r="F37" s="66">
        <v>68</v>
      </c>
    </row>
    <row r="38" spans="1:6" x14ac:dyDescent="0.25">
      <c r="A38" s="65" t="s">
        <v>42</v>
      </c>
      <c r="B38" s="66">
        <v>3</v>
      </c>
      <c r="C38" s="66">
        <v>2</v>
      </c>
      <c r="D38" s="66">
        <v>5</v>
      </c>
      <c r="E38" s="66">
        <v>5</v>
      </c>
      <c r="F38" s="66">
        <v>2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9"/>
  <sheetViews>
    <sheetView workbookViewId="0">
      <selection activeCell="N15" sqref="N15"/>
    </sheetView>
  </sheetViews>
  <sheetFormatPr defaultRowHeight="15" x14ac:dyDescent="0.25"/>
  <cols>
    <col min="1" max="1" width="38.42578125" customWidth="1"/>
    <col min="2" max="2" width="16" style="63" customWidth="1"/>
    <col min="3" max="3" width="8.5703125" customWidth="1"/>
    <col min="4" max="4" width="16" style="63" customWidth="1"/>
    <col min="5" max="5" width="9.85546875" customWidth="1"/>
    <col min="6" max="6" width="16" style="63" customWidth="1"/>
    <col min="7" max="7" width="12.5703125" customWidth="1"/>
    <col min="8" max="8" width="16" style="63" customWidth="1"/>
    <col min="9" max="9" width="12.42578125" customWidth="1"/>
    <col min="10" max="10" width="16" style="63" customWidth="1"/>
    <col min="11" max="11" width="12.5703125" customWidth="1"/>
  </cols>
  <sheetData>
    <row r="1" spans="1:11" x14ac:dyDescent="0.25">
      <c r="A1" t="s">
        <v>127</v>
      </c>
    </row>
    <row r="2" spans="1:11" x14ac:dyDescent="0.25">
      <c r="A2" s="64" t="s">
        <v>116</v>
      </c>
      <c r="B2" s="67" t="s">
        <v>117</v>
      </c>
      <c r="C2" s="64" t="s">
        <v>3</v>
      </c>
      <c r="D2" s="67" t="s">
        <v>117</v>
      </c>
      <c r="E2" s="64" t="s">
        <v>3</v>
      </c>
      <c r="F2" s="67" t="s">
        <v>117</v>
      </c>
      <c r="G2" s="64" t="s">
        <v>3</v>
      </c>
      <c r="H2" s="67" t="s">
        <v>117</v>
      </c>
      <c r="I2" s="64" t="s">
        <v>3</v>
      </c>
      <c r="J2" s="67" t="s">
        <v>117</v>
      </c>
      <c r="K2" s="68" t="s">
        <v>3</v>
      </c>
    </row>
    <row r="3" spans="1:11" x14ac:dyDescent="0.25">
      <c r="A3" s="40" t="s">
        <v>10</v>
      </c>
      <c r="B3" s="69">
        <f>C3/C3</f>
        <v>1</v>
      </c>
      <c r="C3" s="40">
        <v>2109</v>
      </c>
      <c r="D3" s="69">
        <f>E3/E3</f>
        <v>1</v>
      </c>
      <c r="E3" s="40">
        <v>1276</v>
      </c>
      <c r="F3" s="69">
        <f>G3/G3</f>
        <v>1</v>
      </c>
      <c r="G3" s="40">
        <v>1220</v>
      </c>
      <c r="H3" s="69">
        <f>I3/I3</f>
        <v>1</v>
      </c>
      <c r="I3" s="40">
        <v>998</v>
      </c>
      <c r="J3" s="69">
        <f>K3/K3</f>
        <v>1</v>
      </c>
      <c r="K3" s="40">
        <v>1081</v>
      </c>
    </row>
    <row r="4" spans="1:11" x14ac:dyDescent="0.25">
      <c r="A4" s="64" t="s">
        <v>116</v>
      </c>
      <c r="B4" s="67" t="s">
        <v>117</v>
      </c>
      <c r="C4" s="64" t="s">
        <v>3</v>
      </c>
      <c r="D4" s="67" t="s">
        <v>117</v>
      </c>
      <c r="E4" s="64" t="s">
        <v>3</v>
      </c>
      <c r="F4" s="67" t="s">
        <v>117</v>
      </c>
      <c r="G4" s="64" t="s">
        <v>3</v>
      </c>
      <c r="H4" s="67" t="s">
        <v>117</v>
      </c>
      <c r="I4" s="64" t="s">
        <v>3</v>
      </c>
      <c r="J4" s="67" t="s">
        <v>117</v>
      </c>
      <c r="K4" s="68" t="s">
        <v>3</v>
      </c>
    </row>
    <row r="5" spans="1:11" x14ac:dyDescent="0.25">
      <c r="A5" s="65" t="s">
        <v>12</v>
      </c>
      <c r="B5" s="70">
        <f>C5/C$3</f>
        <v>0.79753437648174486</v>
      </c>
      <c r="C5" s="66">
        <v>1682</v>
      </c>
      <c r="D5" s="70">
        <f>E5/E$3</f>
        <v>0.77037617554858939</v>
      </c>
      <c r="E5" s="66">
        <v>983</v>
      </c>
      <c r="F5" s="70">
        <f>G5/G$3</f>
        <v>0.77786885245901638</v>
      </c>
      <c r="G5" s="66">
        <v>949</v>
      </c>
      <c r="H5" s="70">
        <f>I5/I$3</f>
        <v>0.75751503006012022</v>
      </c>
      <c r="I5" s="66">
        <v>756</v>
      </c>
      <c r="J5" s="70">
        <f>K5/K$3</f>
        <v>0.66142460684551341</v>
      </c>
      <c r="K5" s="66">
        <v>715</v>
      </c>
    </row>
    <row r="6" spans="1:11" x14ac:dyDescent="0.25">
      <c r="A6" s="65" t="s">
        <v>13</v>
      </c>
      <c r="B6" s="70">
        <f t="shared" ref="B6:D7" si="0">C6/C$3</f>
        <v>0.12138454243717402</v>
      </c>
      <c r="C6" s="66">
        <v>256</v>
      </c>
      <c r="D6" s="70">
        <f t="shared" si="0"/>
        <v>0.17868338557993729</v>
      </c>
      <c r="E6" s="66">
        <v>228</v>
      </c>
      <c r="F6" s="70">
        <f t="shared" ref="F6:F7" si="1">G6/G$3</f>
        <v>0.16147540983606556</v>
      </c>
      <c r="G6" s="66">
        <v>197</v>
      </c>
      <c r="H6" s="70">
        <f t="shared" ref="H6:H7" si="2">I6/I$3</f>
        <v>0.18537074148296592</v>
      </c>
      <c r="I6" s="66">
        <v>185</v>
      </c>
      <c r="J6" s="70">
        <f t="shared" ref="J6:J7" si="3">K6/K$3</f>
        <v>0.25716928769657726</v>
      </c>
      <c r="K6" s="66">
        <v>278</v>
      </c>
    </row>
    <row r="7" spans="1:11" x14ac:dyDescent="0.25">
      <c r="A7" s="65" t="s">
        <v>14</v>
      </c>
      <c r="B7" s="70">
        <f t="shared" si="0"/>
        <v>8.1081081081081086E-2</v>
      </c>
      <c r="C7" s="66">
        <v>171</v>
      </c>
      <c r="D7" s="70">
        <f t="shared" si="0"/>
        <v>5.0156739811912224E-2</v>
      </c>
      <c r="E7" s="66">
        <v>64</v>
      </c>
      <c r="F7" s="70">
        <f t="shared" si="1"/>
        <v>6.0655737704918035E-2</v>
      </c>
      <c r="G7" s="66">
        <v>74</v>
      </c>
      <c r="H7" s="70">
        <f t="shared" si="2"/>
        <v>5.7114228456913829E-2</v>
      </c>
      <c r="I7" s="66">
        <v>57</v>
      </c>
      <c r="J7" s="70">
        <f t="shared" si="3"/>
        <v>8.1406105457909342E-2</v>
      </c>
      <c r="K7" s="66">
        <v>88</v>
      </c>
    </row>
    <row r="8" spans="1:11" x14ac:dyDescent="0.25">
      <c r="A8" s="64" t="s">
        <v>122</v>
      </c>
      <c r="B8" s="67" t="s">
        <v>117</v>
      </c>
      <c r="C8" s="64" t="s">
        <v>3</v>
      </c>
      <c r="D8" s="67" t="s">
        <v>117</v>
      </c>
      <c r="E8" s="64" t="s">
        <v>3</v>
      </c>
      <c r="F8" s="67" t="s">
        <v>117</v>
      </c>
      <c r="G8" s="64" t="s">
        <v>3</v>
      </c>
      <c r="H8" s="67" t="s">
        <v>117</v>
      </c>
      <c r="I8" s="64" t="s">
        <v>3</v>
      </c>
      <c r="J8" s="67" t="s">
        <v>117</v>
      </c>
      <c r="K8" s="68" t="s">
        <v>3</v>
      </c>
    </row>
    <row r="9" spans="1:11" x14ac:dyDescent="0.25">
      <c r="A9" s="65" t="s">
        <v>16</v>
      </c>
      <c r="B9" s="70">
        <f>C9/C$3</f>
        <v>0.15789473684210525</v>
      </c>
      <c r="C9" s="66">
        <v>333</v>
      </c>
      <c r="D9" s="70">
        <f>E9/E$3</f>
        <v>0.15595611285266459</v>
      </c>
      <c r="E9" s="66">
        <v>199</v>
      </c>
      <c r="F9" s="70">
        <f>G9/G$3</f>
        <v>0.16721311475409836</v>
      </c>
      <c r="G9" s="66">
        <v>204</v>
      </c>
      <c r="H9" s="70">
        <f>I9/I$3</f>
        <v>0.13627254509018036</v>
      </c>
      <c r="I9" s="66">
        <v>136</v>
      </c>
      <c r="J9" s="70">
        <f>K9/K$3</f>
        <v>0.1211840888066605</v>
      </c>
      <c r="K9" s="66">
        <v>131</v>
      </c>
    </row>
    <row r="10" spans="1:11" x14ac:dyDescent="0.25">
      <c r="A10" s="65" t="s">
        <v>17</v>
      </c>
      <c r="B10" s="70">
        <f t="shared" ref="B10:D25" si="4">C10/C$3</f>
        <v>0.11142721669037459</v>
      </c>
      <c r="C10" s="66">
        <v>235</v>
      </c>
      <c r="D10" s="70">
        <f t="shared" si="4"/>
        <v>0.11285266457680251</v>
      </c>
      <c r="E10" s="66">
        <v>144</v>
      </c>
      <c r="F10" s="70">
        <f t="shared" ref="F10:F13" si="5">G10/G$3</f>
        <v>0.12295081967213115</v>
      </c>
      <c r="G10" s="66">
        <v>150</v>
      </c>
      <c r="H10" s="70">
        <f t="shared" ref="H10:H13" si="6">I10/I$3</f>
        <v>0.11122244488977956</v>
      </c>
      <c r="I10" s="66">
        <v>111</v>
      </c>
      <c r="J10" s="70">
        <f t="shared" ref="J10:J13" si="7">K10/K$3</f>
        <v>0.15448658649398705</v>
      </c>
      <c r="K10" s="66">
        <v>167</v>
      </c>
    </row>
    <row r="11" spans="1:11" x14ac:dyDescent="0.25">
      <c r="A11" s="65" t="s">
        <v>18</v>
      </c>
      <c r="B11" s="70">
        <f t="shared" si="4"/>
        <v>0.42958748221906118</v>
      </c>
      <c r="C11" s="66">
        <v>906</v>
      </c>
      <c r="D11" s="70">
        <f t="shared" si="4"/>
        <v>0.43808777429467083</v>
      </c>
      <c r="E11" s="66">
        <v>559</v>
      </c>
      <c r="F11" s="70">
        <f t="shared" si="5"/>
        <v>0.45</v>
      </c>
      <c r="G11" s="66">
        <v>549</v>
      </c>
      <c r="H11" s="70">
        <f t="shared" si="6"/>
        <v>0.43787575150300601</v>
      </c>
      <c r="I11" s="66">
        <v>437</v>
      </c>
      <c r="J11" s="70">
        <f t="shared" si="7"/>
        <v>0.35892691951896394</v>
      </c>
      <c r="K11" s="66">
        <v>388</v>
      </c>
    </row>
    <row r="12" spans="1:11" x14ac:dyDescent="0.25">
      <c r="A12" s="65" t="s">
        <v>19</v>
      </c>
      <c r="B12" s="70">
        <f t="shared" si="4"/>
        <v>0.20341394025604551</v>
      </c>
      <c r="C12" s="66">
        <v>429</v>
      </c>
      <c r="D12" s="70">
        <f t="shared" si="4"/>
        <v>0.20768025078369906</v>
      </c>
      <c r="E12" s="66">
        <v>265</v>
      </c>
      <c r="F12" s="70">
        <f t="shared" si="5"/>
        <v>0.16885245901639345</v>
      </c>
      <c r="G12" s="66">
        <v>206</v>
      </c>
      <c r="H12" s="70">
        <f t="shared" si="6"/>
        <v>0.21943887775551102</v>
      </c>
      <c r="I12" s="66">
        <v>219</v>
      </c>
      <c r="J12" s="70">
        <f t="shared" si="7"/>
        <v>0.29509713228492135</v>
      </c>
      <c r="K12" s="66">
        <v>319</v>
      </c>
    </row>
    <row r="13" spans="1:11" x14ac:dyDescent="0.25">
      <c r="A13" s="65" t="s">
        <v>20</v>
      </c>
      <c r="B13" s="70">
        <f t="shared" si="4"/>
        <v>9.7676623992413461E-2</v>
      </c>
      <c r="C13" s="66">
        <v>206</v>
      </c>
      <c r="D13" s="70">
        <f t="shared" si="4"/>
        <v>8.4639498432601878E-2</v>
      </c>
      <c r="E13" s="66">
        <v>108</v>
      </c>
      <c r="F13" s="70">
        <f t="shared" si="5"/>
        <v>9.0983606557377056E-2</v>
      </c>
      <c r="G13" s="66">
        <v>111</v>
      </c>
      <c r="H13" s="70">
        <f t="shared" si="6"/>
        <v>9.5190380761523044E-2</v>
      </c>
      <c r="I13" s="66">
        <v>95</v>
      </c>
      <c r="J13" s="70">
        <f t="shared" si="7"/>
        <v>7.0305272895467161E-2</v>
      </c>
      <c r="K13" s="66">
        <v>76</v>
      </c>
    </row>
    <row r="14" spans="1:11" x14ac:dyDescent="0.25">
      <c r="A14" s="64" t="s">
        <v>123</v>
      </c>
      <c r="B14" s="67" t="s">
        <v>117</v>
      </c>
      <c r="C14" s="64" t="s">
        <v>3</v>
      </c>
      <c r="D14" s="67" t="s">
        <v>117</v>
      </c>
      <c r="E14" s="64" t="s">
        <v>3</v>
      </c>
      <c r="F14" s="67" t="s">
        <v>117</v>
      </c>
      <c r="G14" s="64" t="s">
        <v>3</v>
      </c>
      <c r="H14" s="67" t="s">
        <v>117</v>
      </c>
      <c r="I14" s="64" t="s">
        <v>3</v>
      </c>
      <c r="J14" s="67" t="s">
        <v>117</v>
      </c>
      <c r="K14" s="68" t="s">
        <v>3</v>
      </c>
    </row>
    <row r="15" spans="1:11" x14ac:dyDescent="0.25">
      <c r="A15" s="65" t="s">
        <v>44</v>
      </c>
      <c r="B15" s="70">
        <f t="shared" si="4"/>
        <v>0.55808440018966332</v>
      </c>
      <c r="C15" s="66">
        <v>1177</v>
      </c>
      <c r="D15" s="70">
        <f t="shared" si="4"/>
        <v>0.55956112852664575</v>
      </c>
      <c r="E15" s="66">
        <v>714</v>
      </c>
      <c r="F15" s="70">
        <f t="shared" ref="F15:F16" si="8">G15/G$3</f>
        <v>0.54508196721311475</v>
      </c>
      <c r="G15" s="66">
        <v>665</v>
      </c>
      <c r="H15" s="70">
        <f t="shared" ref="H15:H16" si="9">I15/I$3</f>
        <v>0.5701402805611222</v>
      </c>
      <c r="I15" s="66">
        <v>569</v>
      </c>
      <c r="J15" s="70">
        <f t="shared" ref="J15:J16" si="10">K15/K$3</f>
        <v>0.58834412580943574</v>
      </c>
      <c r="K15" s="66">
        <v>636</v>
      </c>
    </row>
    <row r="16" spans="1:11" x14ac:dyDescent="0.25">
      <c r="A16" s="65" t="s">
        <v>45</v>
      </c>
      <c r="B16" s="70">
        <f t="shared" si="4"/>
        <v>0.44191559981033668</v>
      </c>
      <c r="C16" s="66">
        <v>932</v>
      </c>
      <c r="D16" s="70">
        <f t="shared" si="4"/>
        <v>0.43965517241379309</v>
      </c>
      <c r="E16" s="66">
        <v>561</v>
      </c>
      <c r="F16" s="70">
        <f t="shared" si="8"/>
        <v>0.45491803278688525</v>
      </c>
      <c r="G16" s="66">
        <v>555</v>
      </c>
      <c r="H16" s="70">
        <f t="shared" si="9"/>
        <v>0.42985971943887774</v>
      </c>
      <c r="I16" s="66">
        <v>429</v>
      </c>
      <c r="J16" s="70">
        <f t="shared" si="10"/>
        <v>0.41165587419056432</v>
      </c>
      <c r="K16" s="66">
        <v>445</v>
      </c>
    </row>
    <row r="17" spans="1:11" x14ac:dyDescent="0.25">
      <c r="A17" s="64" t="s">
        <v>124</v>
      </c>
      <c r="B17" s="67" t="s">
        <v>117</v>
      </c>
      <c r="C17" s="64" t="s">
        <v>3</v>
      </c>
      <c r="D17" s="67" t="s">
        <v>117</v>
      </c>
      <c r="E17" s="64" t="s">
        <v>3</v>
      </c>
      <c r="F17" s="67" t="s">
        <v>117</v>
      </c>
      <c r="G17" s="64" t="s">
        <v>3</v>
      </c>
      <c r="H17" s="67" t="s">
        <v>117</v>
      </c>
      <c r="I17" s="64" t="s">
        <v>3</v>
      </c>
      <c r="J17" s="67" t="s">
        <v>117</v>
      </c>
      <c r="K17" s="68" t="s">
        <v>3</v>
      </c>
    </row>
    <row r="18" spans="1:11" x14ac:dyDescent="0.25">
      <c r="A18" s="65" t="s">
        <v>22</v>
      </c>
      <c r="B18" s="70">
        <f t="shared" si="4"/>
        <v>0.72593646277856805</v>
      </c>
      <c r="C18" s="66">
        <v>1531</v>
      </c>
      <c r="D18" s="70">
        <f t="shared" si="4"/>
        <v>0.63557993730407525</v>
      </c>
      <c r="E18" s="66">
        <v>811</v>
      </c>
      <c r="F18" s="70">
        <f t="shared" ref="F18:F19" si="11">G18/G$3</f>
        <v>0.60081967213114751</v>
      </c>
      <c r="G18" s="66">
        <v>733</v>
      </c>
      <c r="H18" s="70">
        <f t="shared" ref="H18:H19" si="12">I18/I$3</f>
        <v>0.55811623246492981</v>
      </c>
      <c r="I18" s="66">
        <v>557</v>
      </c>
      <c r="J18" s="70">
        <f t="shared" ref="J18:J19" si="13">K18/K$3</f>
        <v>0.56521739130434778</v>
      </c>
      <c r="K18" s="66">
        <v>611</v>
      </c>
    </row>
    <row r="19" spans="1:11" x14ac:dyDescent="0.25">
      <c r="A19" s="65" t="s">
        <v>23</v>
      </c>
      <c r="B19" s="70">
        <f t="shared" si="4"/>
        <v>0.27406353722143195</v>
      </c>
      <c r="C19" s="66">
        <v>578</v>
      </c>
      <c r="D19" s="70">
        <f t="shared" si="4"/>
        <v>0.36363636363636365</v>
      </c>
      <c r="E19" s="66">
        <v>464</v>
      </c>
      <c r="F19" s="70">
        <f t="shared" si="11"/>
        <v>0.39918032786885244</v>
      </c>
      <c r="G19" s="66">
        <v>487</v>
      </c>
      <c r="H19" s="70">
        <f t="shared" si="12"/>
        <v>0.44188376753507014</v>
      </c>
      <c r="I19" s="66">
        <v>441</v>
      </c>
      <c r="J19" s="70">
        <f t="shared" si="13"/>
        <v>0.43478260869565216</v>
      </c>
      <c r="K19" s="66">
        <v>470</v>
      </c>
    </row>
    <row r="20" spans="1:11" x14ac:dyDescent="0.25">
      <c r="A20" s="64" t="s">
        <v>24</v>
      </c>
      <c r="B20" s="67" t="s">
        <v>117</v>
      </c>
      <c r="C20" s="64" t="s">
        <v>3</v>
      </c>
      <c r="D20" s="67" t="s">
        <v>117</v>
      </c>
      <c r="E20" s="64" t="s">
        <v>3</v>
      </c>
      <c r="F20" s="67" t="s">
        <v>117</v>
      </c>
      <c r="G20" s="64" t="s">
        <v>3</v>
      </c>
      <c r="H20" s="67" t="s">
        <v>117</v>
      </c>
      <c r="I20" s="64" t="s">
        <v>3</v>
      </c>
      <c r="J20" s="67" t="s">
        <v>117</v>
      </c>
      <c r="K20" s="68" t="s">
        <v>3</v>
      </c>
    </row>
    <row r="21" spans="1:11" x14ac:dyDescent="0.25">
      <c r="A21" s="65" t="s">
        <v>25</v>
      </c>
      <c r="B21" s="70">
        <f t="shared" si="4"/>
        <v>0.18776671408250356</v>
      </c>
      <c r="C21" s="66">
        <v>396</v>
      </c>
      <c r="D21" s="70">
        <f t="shared" si="4"/>
        <v>0.18025078369905956</v>
      </c>
      <c r="E21" s="66">
        <v>230</v>
      </c>
      <c r="F21" s="70">
        <f t="shared" ref="F21:F25" si="14">G21/G$3</f>
        <v>0.20491803278688525</v>
      </c>
      <c r="G21" s="66">
        <v>250</v>
      </c>
      <c r="H21" s="70">
        <f t="shared" ref="H21:H25" si="15">I21/I$3</f>
        <v>0.16533066132264529</v>
      </c>
      <c r="I21" s="66">
        <v>165</v>
      </c>
      <c r="J21" s="70">
        <f t="shared" ref="J21:J25" si="16">K21/K$3</f>
        <v>0.15541165587419056</v>
      </c>
      <c r="K21" s="66">
        <v>168</v>
      </c>
    </row>
    <row r="22" spans="1:11" x14ac:dyDescent="0.25">
      <c r="A22" s="65" t="s">
        <v>26</v>
      </c>
      <c r="B22" s="70">
        <f t="shared" si="4"/>
        <v>0.12707444286391656</v>
      </c>
      <c r="C22" s="66">
        <v>268</v>
      </c>
      <c r="D22" s="70">
        <f t="shared" si="4"/>
        <v>0.14028213166144202</v>
      </c>
      <c r="E22" s="66">
        <v>179</v>
      </c>
      <c r="F22" s="70">
        <f t="shared" si="14"/>
        <v>0.15573770491803279</v>
      </c>
      <c r="G22" s="66">
        <v>190</v>
      </c>
      <c r="H22" s="70">
        <f t="shared" si="15"/>
        <v>0.16232464929859719</v>
      </c>
      <c r="I22" s="66">
        <v>162</v>
      </c>
      <c r="J22" s="70">
        <f t="shared" si="16"/>
        <v>0.17113783533765031</v>
      </c>
      <c r="K22" s="66">
        <v>185</v>
      </c>
    </row>
    <row r="23" spans="1:11" x14ac:dyDescent="0.25">
      <c r="A23" s="65" t="s">
        <v>27</v>
      </c>
      <c r="B23" s="70">
        <f t="shared" si="4"/>
        <v>4.2674253200568994E-3</v>
      </c>
      <c r="C23" s="66">
        <v>9</v>
      </c>
      <c r="D23" s="70">
        <f t="shared" si="4"/>
        <v>4.7021943573667714E-3</v>
      </c>
      <c r="E23" s="66">
        <v>6</v>
      </c>
      <c r="F23" s="70">
        <f t="shared" si="14"/>
        <v>3.2786885245901639E-3</v>
      </c>
      <c r="G23" s="66">
        <v>4</v>
      </c>
      <c r="H23" s="70">
        <f t="shared" si="15"/>
        <v>3.0060120240480962E-3</v>
      </c>
      <c r="I23" s="66">
        <v>3</v>
      </c>
      <c r="J23" s="70">
        <f t="shared" si="16"/>
        <v>1.0175763182238668E-2</v>
      </c>
      <c r="K23" s="66">
        <v>11</v>
      </c>
    </row>
    <row r="24" spans="1:11" x14ac:dyDescent="0.25">
      <c r="A24" s="65" t="s">
        <v>28</v>
      </c>
      <c r="B24" s="70">
        <f t="shared" si="4"/>
        <v>0.55192034139402557</v>
      </c>
      <c r="C24" s="66">
        <v>1164</v>
      </c>
      <c r="D24" s="70">
        <f t="shared" si="4"/>
        <v>0.55172413793103448</v>
      </c>
      <c r="E24" s="66">
        <v>704</v>
      </c>
      <c r="F24" s="70">
        <f t="shared" si="14"/>
        <v>0.49590163934426229</v>
      </c>
      <c r="G24" s="66">
        <v>605</v>
      </c>
      <c r="H24" s="70">
        <f t="shared" si="15"/>
        <v>0.51703406813627251</v>
      </c>
      <c r="I24" s="66">
        <v>516</v>
      </c>
      <c r="J24" s="70">
        <f t="shared" si="16"/>
        <v>0.54949121184088812</v>
      </c>
      <c r="K24" s="66">
        <v>594</v>
      </c>
    </row>
    <row r="25" spans="1:11" x14ac:dyDescent="0.25">
      <c r="A25" s="65" t="s">
        <v>29</v>
      </c>
      <c r="B25" s="70">
        <f t="shared" si="4"/>
        <v>0.12897107633949739</v>
      </c>
      <c r="C25" s="66">
        <v>272</v>
      </c>
      <c r="D25" s="70">
        <f t="shared" si="4"/>
        <v>0.12225705329153605</v>
      </c>
      <c r="E25" s="66">
        <v>156</v>
      </c>
      <c r="F25" s="70">
        <f t="shared" si="14"/>
        <v>0.14016393442622951</v>
      </c>
      <c r="G25" s="66">
        <v>171</v>
      </c>
      <c r="H25" s="70">
        <f t="shared" si="15"/>
        <v>0.15230460921843689</v>
      </c>
      <c r="I25" s="66">
        <v>152</v>
      </c>
      <c r="J25" s="70">
        <f t="shared" si="16"/>
        <v>0.11378353376503238</v>
      </c>
      <c r="K25" s="66">
        <v>123</v>
      </c>
    </row>
    <row r="26" spans="1:11" x14ac:dyDescent="0.25">
      <c r="A26" s="64" t="s">
        <v>125</v>
      </c>
      <c r="B26" s="67" t="s">
        <v>117</v>
      </c>
      <c r="C26" s="64" t="s">
        <v>3</v>
      </c>
      <c r="D26" s="67" t="s">
        <v>117</v>
      </c>
      <c r="E26" s="64" t="s">
        <v>3</v>
      </c>
      <c r="F26" s="67" t="s">
        <v>117</v>
      </c>
      <c r="G26" s="64" t="s">
        <v>3</v>
      </c>
      <c r="H26" s="67" t="s">
        <v>117</v>
      </c>
      <c r="I26" s="64" t="s">
        <v>3</v>
      </c>
      <c r="J26" s="67" t="s">
        <v>117</v>
      </c>
      <c r="K26" s="68" t="s">
        <v>3</v>
      </c>
    </row>
    <row r="27" spans="1:11" x14ac:dyDescent="0.25">
      <c r="A27" s="65" t="s">
        <v>32</v>
      </c>
      <c r="B27" s="70">
        <f>C27/C$3</f>
        <v>0.70033191085822666</v>
      </c>
      <c r="C27" s="66">
        <v>1477</v>
      </c>
      <c r="D27" s="70">
        <f>E27/E$3</f>
        <v>0.70141065830721006</v>
      </c>
      <c r="E27" s="66">
        <v>895</v>
      </c>
      <c r="F27" s="70">
        <f>G27/G$3</f>
        <v>0.74426229508196717</v>
      </c>
      <c r="G27" s="66">
        <v>908</v>
      </c>
      <c r="H27" s="70">
        <f>I27/I$3</f>
        <v>0.76252505010020044</v>
      </c>
      <c r="I27" s="66">
        <v>761</v>
      </c>
      <c r="J27" s="70">
        <f>K27/K$3</f>
        <v>0.75208140610545793</v>
      </c>
      <c r="K27" s="66">
        <v>813</v>
      </c>
    </row>
    <row r="28" spans="1:11" x14ac:dyDescent="0.25">
      <c r="A28" s="65" t="s">
        <v>33</v>
      </c>
      <c r="B28" s="70">
        <f t="shared" ref="B28:D30" si="17">C28/C$3</f>
        <v>0.22617354196301565</v>
      </c>
      <c r="C28" s="66">
        <v>477</v>
      </c>
      <c r="D28" s="70">
        <f t="shared" si="17"/>
        <v>0.22100313479623823</v>
      </c>
      <c r="E28" s="66">
        <v>282</v>
      </c>
      <c r="F28" s="70">
        <f t="shared" ref="F28:F30" si="18">G28/G$3</f>
        <v>0.20327868852459016</v>
      </c>
      <c r="G28" s="66">
        <v>248</v>
      </c>
      <c r="H28" s="70">
        <f t="shared" ref="H28:H30" si="19">I28/I$3</f>
        <v>0.16833667334669339</v>
      </c>
      <c r="I28" s="66">
        <v>168</v>
      </c>
      <c r="J28" s="70">
        <f t="shared" ref="J28:J30" si="20">K28/K$3</f>
        <v>0.16558741905642924</v>
      </c>
      <c r="K28" s="66">
        <v>179</v>
      </c>
    </row>
    <row r="29" spans="1:11" x14ac:dyDescent="0.25">
      <c r="A29" s="65" t="s">
        <v>34</v>
      </c>
      <c r="B29" s="70">
        <f t="shared" si="17"/>
        <v>6.6382171645329544E-2</v>
      </c>
      <c r="C29" s="66">
        <v>140</v>
      </c>
      <c r="D29" s="70">
        <f t="shared" si="17"/>
        <v>6.2695924764890276E-2</v>
      </c>
      <c r="E29" s="66">
        <v>80</v>
      </c>
      <c r="F29" s="70">
        <f t="shared" si="18"/>
        <v>4.5901639344262293E-2</v>
      </c>
      <c r="G29" s="66">
        <v>56</v>
      </c>
      <c r="H29" s="70">
        <f t="shared" si="19"/>
        <v>6.1122244488977955E-2</v>
      </c>
      <c r="I29" s="66">
        <v>61</v>
      </c>
      <c r="J29" s="70">
        <f t="shared" si="20"/>
        <v>6.3829787234042548E-2</v>
      </c>
      <c r="K29" s="66">
        <v>69</v>
      </c>
    </row>
    <row r="30" spans="1:11" x14ac:dyDescent="0.25">
      <c r="A30" s="65" t="s">
        <v>31</v>
      </c>
      <c r="B30" s="70">
        <f t="shared" si="17"/>
        <v>7.1123755334281651E-3</v>
      </c>
      <c r="C30" s="66">
        <v>15</v>
      </c>
      <c r="D30" s="70">
        <f t="shared" si="17"/>
        <v>1.4106583072100314E-2</v>
      </c>
      <c r="E30" s="66">
        <v>18</v>
      </c>
      <c r="F30" s="70">
        <f t="shared" si="18"/>
        <v>6.5573770491803279E-3</v>
      </c>
      <c r="G30" s="66">
        <v>8</v>
      </c>
      <c r="H30" s="70">
        <f t="shared" si="19"/>
        <v>8.0160320641282558E-3</v>
      </c>
      <c r="I30" s="66">
        <v>8</v>
      </c>
      <c r="J30" s="70">
        <f t="shared" si="20"/>
        <v>1.757631822386679E-2</v>
      </c>
      <c r="K30" s="66">
        <v>19</v>
      </c>
    </row>
    <row r="31" spans="1:11" x14ac:dyDescent="0.25">
      <c r="A31" s="64" t="s">
        <v>126</v>
      </c>
      <c r="B31" s="67" t="s">
        <v>117</v>
      </c>
      <c r="C31" s="64" t="s">
        <v>3</v>
      </c>
      <c r="D31" s="67" t="s">
        <v>117</v>
      </c>
      <c r="E31" s="64" t="s">
        <v>3</v>
      </c>
      <c r="F31" s="67" t="s">
        <v>117</v>
      </c>
      <c r="G31" s="64" t="s">
        <v>3</v>
      </c>
      <c r="H31" s="67" t="s">
        <v>117</v>
      </c>
      <c r="I31" s="64" t="s">
        <v>3</v>
      </c>
      <c r="J31" s="67" t="s">
        <v>117</v>
      </c>
      <c r="K31" s="68" t="s">
        <v>3</v>
      </c>
    </row>
    <row r="32" spans="1:11" x14ac:dyDescent="0.25">
      <c r="A32" s="65" t="s">
        <v>36</v>
      </c>
      <c r="B32" s="70">
        <f>C32/C$3</f>
        <v>4.7415836889521099E-2</v>
      </c>
      <c r="C32" s="66">
        <v>100</v>
      </c>
      <c r="D32" s="70">
        <f>E32/E$3</f>
        <v>5.4075235109717866E-2</v>
      </c>
      <c r="E32" s="66">
        <v>69</v>
      </c>
      <c r="F32" s="70">
        <f>G32/G$3</f>
        <v>4.9180327868852458E-2</v>
      </c>
      <c r="G32" s="66">
        <v>60</v>
      </c>
      <c r="H32" s="70">
        <f>I32/I$3</f>
        <v>5.0100200400801605E-2</v>
      </c>
      <c r="I32" s="66">
        <v>50</v>
      </c>
      <c r="J32" s="70">
        <f>K32/K$3</f>
        <v>3.2377428307123035E-2</v>
      </c>
      <c r="K32" s="66">
        <v>35</v>
      </c>
    </row>
    <row r="33" spans="1:11" x14ac:dyDescent="0.25">
      <c r="A33" s="65" t="s">
        <v>37</v>
      </c>
      <c r="B33" s="70">
        <f t="shared" ref="B33:D38" si="21">C33/C$3</f>
        <v>0.40445708866761498</v>
      </c>
      <c r="C33" s="66">
        <v>853</v>
      </c>
      <c r="D33" s="70">
        <f t="shared" si="21"/>
        <v>0.44278996865203762</v>
      </c>
      <c r="E33" s="66">
        <v>565</v>
      </c>
      <c r="F33" s="70">
        <f t="shared" ref="F33:F38" si="22">G33/G$3</f>
        <v>0.45491803278688525</v>
      </c>
      <c r="G33" s="66">
        <v>555</v>
      </c>
      <c r="H33" s="70">
        <f t="shared" ref="H33:H38" si="23">I33/I$3</f>
        <v>0.39779559118236474</v>
      </c>
      <c r="I33" s="66">
        <v>397</v>
      </c>
      <c r="J33" s="70">
        <f t="shared" ref="J33:J38" si="24">K33/K$3</f>
        <v>0.35892691951896394</v>
      </c>
      <c r="K33" s="66">
        <v>388</v>
      </c>
    </row>
    <row r="34" spans="1:11" x14ac:dyDescent="0.25">
      <c r="A34" s="65" t="s">
        <v>38</v>
      </c>
      <c r="B34" s="70">
        <f t="shared" si="21"/>
        <v>0.24182076813655762</v>
      </c>
      <c r="C34" s="66">
        <v>510</v>
      </c>
      <c r="D34" s="70">
        <f t="shared" si="21"/>
        <v>0.25626959247648901</v>
      </c>
      <c r="E34" s="66">
        <v>327</v>
      </c>
      <c r="F34" s="70">
        <f t="shared" si="22"/>
        <v>0.23934426229508196</v>
      </c>
      <c r="G34" s="66">
        <v>292</v>
      </c>
      <c r="H34" s="70">
        <f t="shared" si="23"/>
        <v>0.25250501002004005</v>
      </c>
      <c r="I34" s="66">
        <v>252</v>
      </c>
      <c r="J34" s="70">
        <f t="shared" si="24"/>
        <v>0.27197039777983351</v>
      </c>
      <c r="K34" s="66">
        <v>294</v>
      </c>
    </row>
    <row r="35" spans="1:11" x14ac:dyDescent="0.25">
      <c r="A35" s="65" t="s">
        <v>39</v>
      </c>
      <c r="B35" s="70">
        <f t="shared" si="21"/>
        <v>2.9871977240398292E-2</v>
      </c>
      <c r="C35" s="66">
        <v>63</v>
      </c>
      <c r="D35" s="70">
        <f t="shared" si="21"/>
        <v>3.4482758620689655E-2</v>
      </c>
      <c r="E35" s="66">
        <v>44</v>
      </c>
      <c r="F35" s="70">
        <f t="shared" si="22"/>
        <v>2.4590163934426229E-2</v>
      </c>
      <c r="G35" s="66">
        <v>30</v>
      </c>
      <c r="H35" s="70">
        <f t="shared" si="23"/>
        <v>2.4048096192384769E-2</v>
      </c>
      <c r="I35" s="66">
        <v>24</v>
      </c>
      <c r="J35" s="70">
        <f t="shared" si="24"/>
        <v>1.2025901942645698E-2</v>
      </c>
      <c r="K35" s="66">
        <v>13</v>
      </c>
    </row>
    <row r="36" spans="1:11" x14ac:dyDescent="0.25">
      <c r="A36" s="65" t="s">
        <v>40</v>
      </c>
      <c r="B36" s="70">
        <f t="shared" si="21"/>
        <v>0.19630156472261737</v>
      </c>
      <c r="C36" s="66">
        <v>414</v>
      </c>
      <c r="D36" s="70">
        <f t="shared" si="21"/>
        <v>0.14576802507836992</v>
      </c>
      <c r="E36" s="66">
        <v>186</v>
      </c>
      <c r="F36" s="70">
        <f t="shared" si="22"/>
        <v>0.19426229508196721</v>
      </c>
      <c r="G36" s="66">
        <v>237</v>
      </c>
      <c r="H36" s="70">
        <f t="shared" si="23"/>
        <v>0.22044088176352705</v>
      </c>
      <c r="I36" s="66">
        <v>220</v>
      </c>
      <c r="J36" s="70">
        <f t="shared" si="24"/>
        <v>0.25994449583718782</v>
      </c>
      <c r="K36" s="66">
        <v>281</v>
      </c>
    </row>
    <row r="37" spans="1:11" x14ac:dyDescent="0.25">
      <c r="A37" s="65" t="s">
        <v>41</v>
      </c>
      <c r="B37" s="70">
        <f t="shared" si="21"/>
        <v>7.871028923660503E-2</v>
      </c>
      <c r="C37" s="66">
        <v>166</v>
      </c>
      <c r="D37" s="70">
        <f t="shared" si="21"/>
        <v>6.4263322884012541E-2</v>
      </c>
      <c r="E37" s="66">
        <v>82</v>
      </c>
      <c r="F37" s="70">
        <f t="shared" si="22"/>
        <v>3.3606557377049179E-2</v>
      </c>
      <c r="G37" s="66">
        <v>41</v>
      </c>
      <c r="H37" s="70">
        <f t="shared" si="23"/>
        <v>5.0100200400801605E-2</v>
      </c>
      <c r="I37" s="66">
        <v>50</v>
      </c>
      <c r="J37" s="70">
        <f t="shared" si="24"/>
        <v>6.290471785383904E-2</v>
      </c>
      <c r="K37" s="66">
        <v>68</v>
      </c>
    </row>
    <row r="38" spans="1:11" x14ac:dyDescent="0.25">
      <c r="A38" s="65" t="s">
        <v>42</v>
      </c>
      <c r="B38" s="70">
        <f t="shared" si="21"/>
        <v>1.4224751066856331E-3</v>
      </c>
      <c r="C38" s="66">
        <v>3</v>
      </c>
      <c r="D38" s="70">
        <f t="shared" si="21"/>
        <v>1.567398119122257E-3</v>
      </c>
      <c r="E38" s="66">
        <v>2</v>
      </c>
      <c r="F38" s="70">
        <f t="shared" si="22"/>
        <v>4.0983606557377051E-3</v>
      </c>
      <c r="G38" s="66">
        <v>5</v>
      </c>
      <c r="H38" s="70">
        <f t="shared" si="23"/>
        <v>5.0100200400801601E-3</v>
      </c>
      <c r="I38" s="66">
        <v>5</v>
      </c>
      <c r="J38" s="70">
        <f t="shared" si="24"/>
        <v>1.8501387604070306E-3</v>
      </c>
      <c r="K38" s="66">
        <v>2</v>
      </c>
    </row>
    <row r="39" spans="1:11" x14ac:dyDescent="0.25">
      <c r="A39" s="71"/>
      <c r="B39" s="72"/>
      <c r="C39" s="73"/>
      <c r="D39" s="72"/>
      <c r="E39" s="74"/>
      <c r="F39" s="72"/>
      <c r="G39" s="73"/>
      <c r="H39" s="72"/>
      <c r="I39" s="73"/>
      <c r="J39" s="72"/>
      <c r="K39" s="73"/>
    </row>
  </sheetData>
  <pageMargins left="0.7" right="0.7" top="0.75" bottom="0.75" header="0.3" footer="0.3"/>
  <pageSetup scale="70" orientation="landscape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2"/>
  <sheetViews>
    <sheetView tabSelected="1" workbookViewId="0">
      <selection activeCell="H13" sqref="H13"/>
    </sheetView>
  </sheetViews>
  <sheetFormatPr defaultRowHeight="15" x14ac:dyDescent="0.25"/>
  <cols>
    <col min="1" max="1" width="43.5703125" customWidth="1"/>
    <col min="3" max="3" width="11.5703125" bestFit="1" customWidth="1"/>
    <col min="4" max="5" width="10.7109375" customWidth="1"/>
    <col min="6" max="7" width="11.85546875" customWidth="1"/>
    <col min="8" max="9" width="11.7109375" customWidth="1"/>
    <col min="10" max="11" width="11.140625" customWidth="1"/>
    <col min="12" max="12" width="13.140625" customWidth="1"/>
  </cols>
  <sheetData>
    <row r="1" spans="1:12" x14ac:dyDescent="0.25">
      <c r="A1" t="s">
        <v>128</v>
      </c>
    </row>
    <row r="2" spans="1:12" x14ac:dyDescent="0.25">
      <c r="A2" s="76" t="s">
        <v>129</v>
      </c>
      <c r="B2" s="76" t="s">
        <v>48</v>
      </c>
      <c r="C2" s="76" t="s">
        <v>117</v>
      </c>
      <c r="D2" s="55" t="s">
        <v>3</v>
      </c>
      <c r="E2" s="76" t="s">
        <v>118</v>
      </c>
      <c r="F2" s="55" t="s">
        <v>3</v>
      </c>
      <c r="G2" s="76" t="s">
        <v>119</v>
      </c>
      <c r="H2" s="55" t="s">
        <v>3</v>
      </c>
      <c r="I2" s="76" t="s">
        <v>120</v>
      </c>
      <c r="J2" s="55" t="s">
        <v>3</v>
      </c>
      <c r="K2" s="76" t="s">
        <v>121</v>
      </c>
      <c r="L2" s="55" t="s">
        <v>3</v>
      </c>
    </row>
    <row r="3" spans="1:12" x14ac:dyDescent="0.25">
      <c r="A3" s="77" t="s">
        <v>50</v>
      </c>
      <c r="B3" s="77" t="s">
        <v>51</v>
      </c>
      <c r="C3" s="79">
        <f>D3/D$52</f>
        <v>3.8406827880512091E-2</v>
      </c>
      <c r="D3" s="78">
        <v>81</v>
      </c>
      <c r="E3" s="79">
        <f>F3/F$52</f>
        <v>5.8039215686274508E-2</v>
      </c>
      <c r="F3" s="78">
        <v>74</v>
      </c>
      <c r="G3" s="79">
        <f>H3/H$52</f>
        <v>5.5737704918032788E-2</v>
      </c>
      <c r="H3" s="78">
        <v>68</v>
      </c>
      <c r="I3" s="79">
        <f>J3/J$52</f>
        <v>6.9138276553106212E-2</v>
      </c>
      <c r="J3" s="78">
        <v>69</v>
      </c>
      <c r="K3" s="79">
        <f>L3/L$52</f>
        <v>6.5679925994449578E-2</v>
      </c>
      <c r="L3" s="78">
        <v>71</v>
      </c>
    </row>
    <row r="4" spans="1:12" x14ac:dyDescent="0.25">
      <c r="A4" s="77" t="s">
        <v>52</v>
      </c>
      <c r="B4" s="77" t="s">
        <v>51</v>
      </c>
      <c r="C4" s="79">
        <f t="shared" ref="C4:E52" si="0">D4/D$52</f>
        <v>0.13086770981507823</v>
      </c>
      <c r="D4" s="78">
        <v>276</v>
      </c>
      <c r="E4" s="79">
        <f t="shared" si="0"/>
        <v>0.11764705882352941</v>
      </c>
      <c r="F4" s="78">
        <v>150</v>
      </c>
      <c r="G4" s="79">
        <f t="shared" ref="G4" si="1">H4/H$52</f>
        <v>0.11311475409836065</v>
      </c>
      <c r="H4" s="78">
        <v>138</v>
      </c>
      <c r="I4" s="79">
        <f t="shared" ref="I4" si="2">J4/J$52</f>
        <v>9.8196392785571143E-2</v>
      </c>
      <c r="J4" s="78">
        <v>98</v>
      </c>
      <c r="K4" s="79">
        <f t="shared" ref="K4" si="3">L4/L$52</f>
        <v>9.2506938020351523E-2</v>
      </c>
      <c r="L4" s="78">
        <v>100</v>
      </c>
    </row>
    <row r="5" spans="1:12" x14ac:dyDescent="0.25">
      <c r="A5" s="77" t="s">
        <v>53</v>
      </c>
      <c r="B5" s="77" t="s">
        <v>51</v>
      </c>
      <c r="C5" s="79">
        <f t="shared" si="0"/>
        <v>0</v>
      </c>
      <c r="D5" s="62"/>
      <c r="E5" s="79">
        <f t="shared" si="0"/>
        <v>7.8431372549019605E-4</v>
      </c>
      <c r="F5" s="78">
        <v>1</v>
      </c>
      <c r="G5" s="79">
        <f t="shared" ref="G5" si="4">H5/H$52</f>
        <v>0</v>
      </c>
      <c r="H5" s="62"/>
      <c r="I5" s="79">
        <f t="shared" ref="I5" si="5">J5/J$52</f>
        <v>0</v>
      </c>
      <c r="J5" s="62"/>
      <c r="K5" s="79">
        <f t="shared" ref="K5" si="6">L5/L$52</f>
        <v>0</v>
      </c>
      <c r="L5" s="62"/>
    </row>
    <row r="6" spans="1:12" x14ac:dyDescent="0.25">
      <c r="A6" s="77" t="s">
        <v>54</v>
      </c>
      <c r="B6" s="77" t="s">
        <v>51</v>
      </c>
      <c r="C6" s="79">
        <f t="shared" si="0"/>
        <v>5.0734945471787578E-2</v>
      </c>
      <c r="D6" s="78">
        <v>107</v>
      </c>
      <c r="E6" s="79">
        <f t="shared" si="0"/>
        <v>5.7254901960784317E-2</v>
      </c>
      <c r="F6" s="78">
        <v>73</v>
      </c>
      <c r="G6" s="79">
        <f t="shared" ref="G6" si="7">H6/H$52</f>
        <v>4.5081967213114756E-2</v>
      </c>
      <c r="H6" s="78">
        <v>55</v>
      </c>
      <c r="I6" s="79">
        <f t="shared" ref="I6" si="8">J6/J$52</f>
        <v>5.7114228456913829E-2</v>
      </c>
      <c r="J6" s="78">
        <v>57</v>
      </c>
      <c r="K6" s="79">
        <f t="shared" ref="K6" si="9">L6/L$52</f>
        <v>4.8103607770582792E-2</v>
      </c>
      <c r="L6" s="78">
        <v>52</v>
      </c>
    </row>
    <row r="7" spans="1:12" x14ac:dyDescent="0.25">
      <c r="A7" s="77" t="s">
        <v>111</v>
      </c>
      <c r="B7" s="77" t="s">
        <v>51</v>
      </c>
      <c r="C7" s="79">
        <f t="shared" si="0"/>
        <v>0.18349928876244664</v>
      </c>
      <c r="D7" s="78">
        <v>387</v>
      </c>
      <c r="E7" s="79">
        <f t="shared" si="0"/>
        <v>0.20941176470588235</v>
      </c>
      <c r="F7" s="78">
        <v>267</v>
      </c>
      <c r="G7" s="79">
        <f t="shared" ref="G7" si="10">H7/H$52</f>
        <v>0.24098360655737705</v>
      </c>
      <c r="H7" s="78">
        <v>294</v>
      </c>
      <c r="I7" s="79">
        <f t="shared" ref="I7" si="11">J7/J$52</f>
        <v>0.17334669338677355</v>
      </c>
      <c r="J7" s="78">
        <v>173</v>
      </c>
      <c r="K7" s="79">
        <f t="shared" ref="K7" si="12">L7/L$52</f>
        <v>0.15263644773358001</v>
      </c>
      <c r="L7" s="78">
        <v>165</v>
      </c>
    </row>
    <row r="8" spans="1:12" x14ac:dyDescent="0.25">
      <c r="A8" s="77" t="s">
        <v>112</v>
      </c>
      <c r="B8" s="77" t="s">
        <v>51</v>
      </c>
      <c r="C8" s="79">
        <f t="shared" si="0"/>
        <v>9.4831673779042201E-4</v>
      </c>
      <c r="D8" s="78">
        <v>2</v>
      </c>
      <c r="E8" s="79">
        <f t="shared" si="0"/>
        <v>0</v>
      </c>
      <c r="F8" s="62"/>
      <c r="G8" s="79">
        <f t="shared" ref="G8" si="13">H8/H$52</f>
        <v>0</v>
      </c>
      <c r="H8" s="62"/>
      <c r="I8" s="79">
        <f t="shared" ref="I8" si="14">J8/J$52</f>
        <v>0</v>
      </c>
      <c r="J8" s="62"/>
      <c r="K8" s="79">
        <f t="shared" ref="K8" si="15">L8/L$52</f>
        <v>0</v>
      </c>
      <c r="L8" s="62"/>
    </row>
    <row r="9" spans="1:12" x14ac:dyDescent="0.25">
      <c r="A9" s="77" t="s">
        <v>56</v>
      </c>
      <c r="B9" s="77" t="s">
        <v>57</v>
      </c>
      <c r="C9" s="79">
        <f t="shared" si="0"/>
        <v>9.9573257467994308E-3</v>
      </c>
      <c r="D9" s="78">
        <v>21</v>
      </c>
      <c r="E9" s="79">
        <f t="shared" si="0"/>
        <v>9.4117647058823521E-3</v>
      </c>
      <c r="F9" s="78">
        <v>12</v>
      </c>
      <c r="G9" s="79">
        <f t="shared" ref="G9" si="16">H9/H$52</f>
        <v>5.7377049180327867E-3</v>
      </c>
      <c r="H9" s="78">
        <v>7</v>
      </c>
      <c r="I9" s="79">
        <f t="shared" ref="I9" si="17">J9/J$52</f>
        <v>6.0120240480961923E-3</v>
      </c>
      <c r="J9" s="78">
        <v>6</v>
      </c>
      <c r="K9" s="79">
        <f t="shared" ref="K9" si="18">L9/L$52</f>
        <v>9.2506938020351531E-4</v>
      </c>
      <c r="L9" s="78">
        <v>1</v>
      </c>
    </row>
    <row r="10" spans="1:12" x14ac:dyDescent="0.25">
      <c r="A10" s="77" t="s">
        <v>58</v>
      </c>
      <c r="B10" s="77" t="s">
        <v>57</v>
      </c>
      <c r="C10" s="79">
        <f t="shared" si="0"/>
        <v>2.5130393551446185E-2</v>
      </c>
      <c r="D10" s="78">
        <v>53</v>
      </c>
      <c r="E10" s="79">
        <f t="shared" si="0"/>
        <v>2.9019607843137254E-2</v>
      </c>
      <c r="F10" s="78">
        <v>37</v>
      </c>
      <c r="G10" s="79">
        <f t="shared" ref="G10" si="19">H10/H$52</f>
        <v>2.8688524590163935E-2</v>
      </c>
      <c r="H10" s="78">
        <v>35</v>
      </c>
      <c r="I10" s="79">
        <f t="shared" ref="I10" si="20">J10/J$52</f>
        <v>2.2044088176352707E-2</v>
      </c>
      <c r="J10" s="78">
        <v>22</v>
      </c>
      <c r="K10" s="79">
        <f t="shared" ref="K10" si="21">L10/L$52</f>
        <v>1.3876040703052728E-2</v>
      </c>
      <c r="L10" s="78">
        <v>15</v>
      </c>
    </row>
    <row r="11" spans="1:12" x14ac:dyDescent="0.25">
      <c r="A11" s="77" t="s">
        <v>59</v>
      </c>
      <c r="B11" s="77" t="s">
        <v>57</v>
      </c>
      <c r="C11" s="79">
        <f t="shared" si="0"/>
        <v>1.1853959222380275E-2</v>
      </c>
      <c r="D11" s="78">
        <v>25</v>
      </c>
      <c r="E11" s="79">
        <f t="shared" si="0"/>
        <v>0</v>
      </c>
      <c r="F11" s="62"/>
      <c r="G11" s="79">
        <f t="shared" ref="G11" si="22">H11/H$52</f>
        <v>0</v>
      </c>
      <c r="H11" s="62"/>
      <c r="I11" s="79">
        <f t="shared" ref="I11" si="23">J11/J$52</f>
        <v>0</v>
      </c>
      <c r="J11" s="62"/>
      <c r="K11" s="79">
        <f t="shared" ref="K11" si="24">L11/L$52</f>
        <v>0</v>
      </c>
      <c r="L11" s="62"/>
    </row>
    <row r="12" spans="1:12" x14ac:dyDescent="0.25">
      <c r="A12" s="77" t="s">
        <v>60</v>
      </c>
      <c r="B12" s="77" t="s">
        <v>57</v>
      </c>
      <c r="C12" s="79">
        <f t="shared" si="0"/>
        <v>4.74158368895211E-4</v>
      </c>
      <c r="D12" s="78">
        <v>1</v>
      </c>
      <c r="E12" s="79">
        <f t="shared" si="0"/>
        <v>1.5686274509803921E-2</v>
      </c>
      <c r="F12" s="78">
        <v>20</v>
      </c>
      <c r="G12" s="79">
        <f t="shared" ref="G12" si="25">H12/H$52</f>
        <v>1.4754098360655738E-2</v>
      </c>
      <c r="H12" s="78">
        <v>18</v>
      </c>
      <c r="I12" s="79">
        <f t="shared" ref="I12" si="26">J12/J$52</f>
        <v>2.2044088176352707E-2</v>
      </c>
      <c r="J12" s="78">
        <v>22</v>
      </c>
      <c r="K12" s="79">
        <f t="shared" ref="K12" si="27">L12/L$52</f>
        <v>1.757631822386679E-2</v>
      </c>
      <c r="L12" s="78">
        <v>19</v>
      </c>
    </row>
    <row r="13" spans="1:12" x14ac:dyDescent="0.25">
      <c r="A13" s="77" t="s">
        <v>61</v>
      </c>
      <c r="B13" s="77" t="s">
        <v>62</v>
      </c>
      <c r="C13" s="79">
        <f t="shared" si="0"/>
        <v>4.74158368895211E-4</v>
      </c>
      <c r="D13" s="78">
        <v>1</v>
      </c>
      <c r="E13" s="79">
        <f t="shared" si="0"/>
        <v>1.5686274509803921E-2</v>
      </c>
      <c r="F13" s="78">
        <v>20</v>
      </c>
      <c r="G13" s="79">
        <f t="shared" ref="G13" si="28">H13/H$52</f>
        <v>1.4754098360655738E-2</v>
      </c>
      <c r="H13" s="78">
        <v>18</v>
      </c>
      <c r="I13" s="79">
        <f t="shared" ref="I13" si="29">J13/J$52</f>
        <v>1.9038076152304611E-2</v>
      </c>
      <c r="J13" s="78">
        <v>19</v>
      </c>
      <c r="K13" s="79">
        <f t="shared" ref="K13" si="30">L13/L$52</f>
        <v>2.6827012025901941E-2</v>
      </c>
      <c r="L13" s="78">
        <v>29</v>
      </c>
    </row>
    <row r="14" spans="1:12" x14ac:dyDescent="0.25">
      <c r="A14" s="77" t="s">
        <v>63</v>
      </c>
      <c r="B14" s="77" t="s">
        <v>62</v>
      </c>
      <c r="C14" s="79">
        <f t="shared" si="0"/>
        <v>1.2802275960170697E-2</v>
      </c>
      <c r="D14" s="78">
        <v>27</v>
      </c>
      <c r="E14" s="79">
        <f t="shared" si="0"/>
        <v>2.352941176470588E-3</v>
      </c>
      <c r="F14" s="78">
        <v>3</v>
      </c>
      <c r="G14" s="79">
        <f t="shared" ref="G14" si="31">H14/H$52</f>
        <v>1.639344262295082E-3</v>
      </c>
      <c r="H14" s="78">
        <v>2</v>
      </c>
      <c r="I14" s="79">
        <f t="shared" ref="I14" si="32">J14/J$52</f>
        <v>4.0080160320641279E-3</v>
      </c>
      <c r="J14" s="78">
        <v>4</v>
      </c>
      <c r="K14" s="79">
        <f t="shared" ref="K14" si="33">L14/L$52</f>
        <v>0</v>
      </c>
      <c r="L14" s="62"/>
    </row>
    <row r="15" spans="1:12" x14ac:dyDescent="0.25">
      <c r="A15" s="77" t="s">
        <v>64</v>
      </c>
      <c r="B15" s="77" t="s">
        <v>62</v>
      </c>
      <c r="C15" s="79">
        <f t="shared" si="0"/>
        <v>7.4917022285443335E-2</v>
      </c>
      <c r="D15" s="78">
        <v>158</v>
      </c>
      <c r="E15" s="79">
        <f t="shared" si="0"/>
        <v>9.4117647058823528E-2</v>
      </c>
      <c r="F15" s="78">
        <v>120</v>
      </c>
      <c r="G15" s="79">
        <f t="shared" ref="G15" si="34">H15/H$52</f>
        <v>8.6885245901639346E-2</v>
      </c>
      <c r="H15" s="78">
        <v>106</v>
      </c>
      <c r="I15" s="79">
        <f t="shared" ref="I15" si="35">J15/J$52</f>
        <v>0.10621242484969939</v>
      </c>
      <c r="J15" s="78">
        <v>106</v>
      </c>
      <c r="K15" s="79">
        <f t="shared" ref="K15" si="36">L15/L$52</f>
        <v>8.4181313598519894E-2</v>
      </c>
      <c r="L15" s="78">
        <v>91</v>
      </c>
    </row>
    <row r="16" spans="1:12" x14ac:dyDescent="0.25">
      <c r="A16" s="77" t="s">
        <v>65</v>
      </c>
      <c r="B16" s="77" t="s">
        <v>62</v>
      </c>
      <c r="C16" s="79">
        <f t="shared" si="0"/>
        <v>7.4917022285443335E-2</v>
      </c>
      <c r="D16" s="78">
        <v>158</v>
      </c>
      <c r="E16" s="79">
        <f t="shared" si="0"/>
        <v>7.8431372549019607E-2</v>
      </c>
      <c r="F16" s="78">
        <v>100</v>
      </c>
      <c r="G16" s="79">
        <f t="shared" ref="G16" si="37">H16/H$52</f>
        <v>6.9672131147540978E-2</v>
      </c>
      <c r="H16" s="78">
        <v>85</v>
      </c>
      <c r="I16" s="79">
        <f t="shared" ref="I16" si="38">J16/J$52</f>
        <v>5.410821643286573E-2</v>
      </c>
      <c r="J16" s="78">
        <v>54</v>
      </c>
      <c r="K16" s="79">
        <f t="shared" ref="K16" si="39">L16/L$52</f>
        <v>5.3654024051803882E-2</v>
      </c>
      <c r="L16" s="78">
        <v>58</v>
      </c>
    </row>
    <row r="17" spans="1:12" x14ac:dyDescent="0.25">
      <c r="A17" s="77" t="s">
        <v>66</v>
      </c>
      <c r="B17" s="77" t="s">
        <v>62</v>
      </c>
      <c r="C17" s="79">
        <f t="shared" si="0"/>
        <v>9.4831673779042201E-4</v>
      </c>
      <c r="D17" s="78">
        <v>2</v>
      </c>
      <c r="E17" s="79">
        <f t="shared" si="0"/>
        <v>7.8431372549019605E-4</v>
      </c>
      <c r="F17" s="78">
        <v>1</v>
      </c>
      <c r="G17" s="79">
        <f t="shared" ref="G17" si="40">H17/H$52</f>
        <v>0</v>
      </c>
      <c r="H17" s="62"/>
      <c r="I17" s="79">
        <f t="shared" ref="I17" si="41">J17/J$52</f>
        <v>0</v>
      </c>
      <c r="J17" s="62"/>
      <c r="K17" s="79">
        <f t="shared" ref="K17" si="42">L17/L$52</f>
        <v>0</v>
      </c>
      <c r="L17" s="62"/>
    </row>
    <row r="18" spans="1:12" x14ac:dyDescent="0.25">
      <c r="A18" s="77" t="s">
        <v>67</v>
      </c>
      <c r="B18" s="77" t="s">
        <v>62</v>
      </c>
      <c r="C18" s="79">
        <f t="shared" si="0"/>
        <v>2.2285443338074917E-2</v>
      </c>
      <c r="D18" s="78">
        <v>47</v>
      </c>
      <c r="E18" s="79">
        <f t="shared" si="0"/>
        <v>1.5686274509803921E-2</v>
      </c>
      <c r="F18" s="78">
        <v>20</v>
      </c>
      <c r="G18" s="79">
        <f t="shared" ref="G18" si="43">H18/H$52</f>
        <v>2.2131147540983605E-2</v>
      </c>
      <c r="H18" s="78">
        <v>27</v>
      </c>
      <c r="I18" s="79">
        <f t="shared" ref="I18" si="44">J18/J$52</f>
        <v>1.6032064128256512E-2</v>
      </c>
      <c r="J18" s="78">
        <v>16</v>
      </c>
      <c r="K18" s="79">
        <f t="shared" ref="K18" si="45">L18/L$52</f>
        <v>3.330249768732655E-2</v>
      </c>
      <c r="L18" s="78">
        <v>36</v>
      </c>
    </row>
    <row r="19" spans="1:12" x14ac:dyDescent="0.25">
      <c r="A19" s="77" t="s">
        <v>68</v>
      </c>
      <c r="B19" s="77" t="s">
        <v>62</v>
      </c>
      <c r="C19" s="79">
        <f t="shared" si="0"/>
        <v>1.8966334755808441E-2</v>
      </c>
      <c r="D19" s="78">
        <v>40</v>
      </c>
      <c r="E19" s="79">
        <f t="shared" si="0"/>
        <v>1.6470588235294119E-2</v>
      </c>
      <c r="F19" s="78">
        <v>21</v>
      </c>
      <c r="G19" s="79">
        <f t="shared" ref="G19" si="46">H19/H$52</f>
        <v>1.8852459016393444E-2</v>
      </c>
      <c r="H19" s="78">
        <v>23</v>
      </c>
      <c r="I19" s="79">
        <f t="shared" ref="I19" si="47">J19/J$52</f>
        <v>1.503006012024048E-2</v>
      </c>
      <c r="J19" s="78">
        <v>15</v>
      </c>
      <c r="K19" s="79">
        <f t="shared" ref="K19" si="48">L19/L$52</f>
        <v>3.330249768732655E-2</v>
      </c>
      <c r="L19" s="78">
        <v>36</v>
      </c>
    </row>
    <row r="20" spans="1:12" x14ac:dyDescent="0.25">
      <c r="A20" s="77" t="s">
        <v>69</v>
      </c>
      <c r="B20" s="77" t="s">
        <v>62</v>
      </c>
      <c r="C20" s="79">
        <f t="shared" si="0"/>
        <v>3.3191085822664771E-3</v>
      </c>
      <c r="D20" s="78">
        <v>7</v>
      </c>
      <c r="E20" s="79">
        <f t="shared" si="0"/>
        <v>1.3333333333333334E-2</v>
      </c>
      <c r="F20" s="78">
        <v>17</v>
      </c>
      <c r="G20" s="79">
        <f t="shared" ref="G20" si="49">H20/H$52</f>
        <v>9.0163934426229515E-3</v>
      </c>
      <c r="H20" s="78">
        <v>11</v>
      </c>
      <c r="I20" s="79">
        <f t="shared" ref="I20" si="50">J20/J$52</f>
        <v>1.3026052104208416E-2</v>
      </c>
      <c r="J20" s="78">
        <v>13</v>
      </c>
      <c r="K20" s="79">
        <f t="shared" ref="K20" si="51">L20/L$52</f>
        <v>0</v>
      </c>
      <c r="L20" s="62"/>
    </row>
    <row r="21" spans="1:12" x14ac:dyDescent="0.25">
      <c r="A21" s="77" t="s">
        <v>113</v>
      </c>
      <c r="B21" s="77" t="s">
        <v>62</v>
      </c>
      <c r="C21" s="79">
        <f t="shared" si="0"/>
        <v>0</v>
      </c>
      <c r="D21" s="62"/>
      <c r="E21" s="79">
        <f t="shared" si="0"/>
        <v>0</v>
      </c>
      <c r="F21" s="62"/>
      <c r="G21" s="79">
        <f t="shared" ref="G21" si="52">H21/H$52</f>
        <v>0</v>
      </c>
      <c r="H21" s="62"/>
      <c r="I21" s="79">
        <f t="shared" ref="I21" si="53">J21/J$52</f>
        <v>0</v>
      </c>
      <c r="J21" s="62"/>
      <c r="K21" s="79">
        <f t="shared" ref="K21" si="54">L21/L$52</f>
        <v>5.5504162812210914E-3</v>
      </c>
      <c r="L21" s="78">
        <v>6</v>
      </c>
    </row>
    <row r="22" spans="1:12" x14ac:dyDescent="0.25">
      <c r="A22" s="77" t="s">
        <v>71</v>
      </c>
      <c r="B22" s="77" t="s">
        <v>62</v>
      </c>
      <c r="C22" s="79">
        <f t="shared" si="0"/>
        <v>0</v>
      </c>
      <c r="D22" s="62"/>
      <c r="E22" s="79">
        <f t="shared" si="0"/>
        <v>1.5686274509803921E-3</v>
      </c>
      <c r="F22" s="78">
        <v>2</v>
      </c>
      <c r="G22" s="79">
        <f t="shared" ref="G22" si="55">H22/H$52</f>
        <v>6.5573770491803279E-3</v>
      </c>
      <c r="H22" s="78">
        <v>8</v>
      </c>
      <c r="I22" s="79">
        <f t="shared" ref="I22" si="56">J22/J$52</f>
        <v>1.6032064128256512E-2</v>
      </c>
      <c r="J22" s="78">
        <v>16</v>
      </c>
      <c r="K22" s="79">
        <f t="shared" ref="K22" si="57">L22/L$52</f>
        <v>2.7752081406105456E-2</v>
      </c>
      <c r="L22" s="78">
        <v>30</v>
      </c>
    </row>
    <row r="23" spans="1:12" x14ac:dyDescent="0.25">
      <c r="A23" s="77" t="s">
        <v>111</v>
      </c>
      <c r="B23" s="77" t="s">
        <v>62</v>
      </c>
      <c r="C23" s="79">
        <f t="shared" si="0"/>
        <v>4.74158368895211E-4</v>
      </c>
      <c r="D23" s="78">
        <v>1</v>
      </c>
      <c r="E23" s="79">
        <f t="shared" si="0"/>
        <v>0</v>
      </c>
      <c r="F23" s="62"/>
      <c r="G23" s="79">
        <f t="shared" ref="G23" si="58">H23/H$52</f>
        <v>0</v>
      </c>
      <c r="H23" s="62"/>
      <c r="I23" s="79">
        <f t="shared" ref="I23" si="59">J23/J$52</f>
        <v>0</v>
      </c>
      <c r="J23" s="62"/>
      <c r="K23" s="79">
        <f t="shared" ref="K23" si="60">L23/L$52</f>
        <v>0</v>
      </c>
      <c r="L23" s="62"/>
    </row>
    <row r="24" spans="1:12" x14ac:dyDescent="0.25">
      <c r="A24" s="77" t="s">
        <v>72</v>
      </c>
      <c r="B24" s="77" t="s">
        <v>62</v>
      </c>
      <c r="C24" s="79">
        <f t="shared" si="0"/>
        <v>7.5865339023233761E-3</v>
      </c>
      <c r="D24" s="78">
        <v>16</v>
      </c>
      <c r="E24" s="79">
        <f t="shared" si="0"/>
        <v>1.1764705882352941E-2</v>
      </c>
      <c r="F24" s="78">
        <v>15</v>
      </c>
      <c r="G24" s="79">
        <f t="shared" ref="G24" si="61">H24/H$52</f>
        <v>9.0163934426229515E-3</v>
      </c>
      <c r="H24" s="78">
        <v>11</v>
      </c>
      <c r="I24" s="79">
        <f t="shared" ref="I24" si="62">J24/J$52</f>
        <v>5.0100200400801601E-3</v>
      </c>
      <c r="J24" s="78">
        <v>5</v>
      </c>
      <c r="K24" s="79">
        <f t="shared" ref="K24" si="63">L24/L$52</f>
        <v>7.4005550416281225E-3</v>
      </c>
      <c r="L24" s="78">
        <v>8</v>
      </c>
    </row>
    <row r="25" spans="1:12" x14ac:dyDescent="0.25">
      <c r="A25" s="77" t="s">
        <v>73</v>
      </c>
      <c r="B25" s="77" t="s">
        <v>62</v>
      </c>
      <c r="C25" s="79">
        <f t="shared" si="0"/>
        <v>2.5130393551446185E-2</v>
      </c>
      <c r="D25" s="78">
        <v>53</v>
      </c>
      <c r="E25" s="79">
        <f t="shared" si="0"/>
        <v>6.2745098039215684E-3</v>
      </c>
      <c r="F25" s="78">
        <v>8</v>
      </c>
      <c r="G25" s="79">
        <f t="shared" ref="G25" si="64">H25/H$52</f>
        <v>8.1967213114754098E-4</v>
      </c>
      <c r="H25" s="78">
        <v>1</v>
      </c>
      <c r="I25" s="79">
        <f t="shared" ref="I25" si="65">J25/J$52</f>
        <v>4.0080160320641279E-3</v>
      </c>
      <c r="J25" s="78">
        <v>4</v>
      </c>
      <c r="K25" s="79">
        <f t="shared" ref="K25" si="66">L25/L$52</f>
        <v>0</v>
      </c>
      <c r="L25" s="62"/>
    </row>
    <row r="26" spans="1:12" x14ac:dyDescent="0.25">
      <c r="A26" s="77" t="s">
        <v>74</v>
      </c>
      <c r="B26" s="77" t="s">
        <v>75</v>
      </c>
      <c r="C26" s="79">
        <f t="shared" si="0"/>
        <v>2.9871977240398292E-2</v>
      </c>
      <c r="D26" s="78">
        <v>63</v>
      </c>
      <c r="E26" s="79">
        <f t="shared" si="0"/>
        <v>3.4509803921568626E-2</v>
      </c>
      <c r="F26" s="78">
        <v>44</v>
      </c>
      <c r="G26" s="79">
        <f t="shared" ref="G26" si="67">H26/H$52</f>
        <v>2.4590163934426229E-2</v>
      </c>
      <c r="H26" s="78">
        <v>30</v>
      </c>
      <c r="I26" s="79">
        <f t="shared" ref="I26" si="68">J26/J$52</f>
        <v>2.4048096192384769E-2</v>
      </c>
      <c r="J26" s="78">
        <v>24</v>
      </c>
      <c r="K26" s="79">
        <f t="shared" ref="K26" si="69">L26/L$52</f>
        <v>1.2025901942645698E-2</v>
      </c>
      <c r="L26" s="78">
        <v>13</v>
      </c>
    </row>
    <row r="27" spans="1:12" x14ac:dyDescent="0.25">
      <c r="A27" s="77" t="s">
        <v>76</v>
      </c>
      <c r="B27" s="77" t="s">
        <v>77</v>
      </c>
      <c r="C27" s="79">
        <f t="shared" si="0"/>
        <v>3.9829302987197723E-2</v>
      </c>
      <c r="D27" s="78">
        <v>84</v>
      </c>
      <c r="E27" s="79">
        <f t="shared" si="0"/>
        <v>2.1960784313725491E-2</v>
      </c>
      <c r="F27" s="78">
        <v>28</v>
      </c>
      <c r="G27" s="79">
        <f t="shared" ref="G27" si="70">H27/H$52</f>
        <v>4.0163934426229508E-2</v>
      </c>
      <c r="H27" s="78">
        <v>49</v>
      </c>
      <c r="I27" s="79">
        <f t="shared" ref="I27" si="71">J27/J$52</f>
        <v>6.1122244488977955E-2</v>
      </c>
      <c r="J27" s="78">
        <v>61</v>
      </c>
      <c r="K27" s="79">
        <f t="shared" ref="K27" si="72">L27/L$52</f>
        <v>6.9380203515263639E-2</v>
      </c>
      <c r="L27" s="78">
        <v>75</v>
      </c>
    </row>
    <row r="28" spans="1:12" x14ac:dyDescent="0.25">
      <c r="A28" s="77" t="s">
        <v>78</v>
      </c>
      <c r="B28" s="77" t="s">
        <v>77</v>
      </c>
      <c r="C28" s="79">
        <f t="shared" si="0"/>
        <v>0</v>
      </c>
      <c r="D28" s="62"/>
      <c r="E28" s="79">
        <f t="shared" si="0"/>
        <v>1.0980392156862745E-2</v>
      </c>
      <c r="F28" s="78">
        <v>14</v>
      </c>
      <c r="G28" s="79">
        <f t="shared" ref="G28" si="73">H28/H$52</f>
        <v>2.1311475409836064E-2</v>
      </c>
      <c r="H28" s="78">
        <v>26</v>
      </c>
      <c r="I28" s="79">
        <f t="shared" ref="I28" si="74">J28/J$52</f>
        <v>2.8056112224448898E-2</v>
      </c>
      <c r="J28" s="78">
        <v>28</v>
      </c>
      <c r="K28" s="79">
        <f t="shared" ref="K28" si="75">L28/L$52</f>
        <v>3.7927844588344126E-2</v>
      </c>
      <c r="L28" s="78">
        <v>41</v>
      </c>
    </row>
    <row r="29" spans="1:12" x14ac:dyDescent="0.25">
      <c r="A29" s="77" t="s">
        <v>79</v>
      </c>
      <c r="B29" s="77" t="s">
        <v>77</v>
      </c>
      <c r="C29" s="79">
        <f t="shared" si="0"/>
        <v>4.4570886676149835E-2</v>
      </c>
      <c r="D29" s="78">
        <v>94</v>
      </c>
      <c r="E29" s="79">
        <f t="shared" si="0"/>
        <v>4.4705882352941179E-2</v>
      </c>
      <c r="F29" s="78">
        <v>57</v>
      </c>
      <c r="G29" s="79">
        <f t="shared" ref="G29" si="76">H29/H$52</f>
        <v>5.9016393442622953E-2</v>
      </c>
      <c r="H29" s="78">
        <v>72</v>
      </c>
      <c r="I29" s="79">
        <f t="shared" ref="I29" si="77">J29/J$52</f>
        <v>4.2084168336673347E-2</v>
      </c>
      <c r="J29" s="78">
        <v>42</v>
      </c>
      <c r="K29" s="79">
        <f t="shared" ref="K29" si="78">L29/L$52</f>
        <v>5.5504162812210912E-2</v>
      </c>
      <c r="L29" s="78">
        <v>60</v>
      </c>
    </row>
    <row r="30" spans="1:12" x14ac:dyDescent="0.25">
      <c r="A30" s="77" t="s">
        <v>80</v>
      </c>
      <c r="B30" s="77" t="s">
        <v>77</v>
      </c>
      <c r="C30" s="79">
        <f t="shared" si="0"/>
        <v>2.3707918444760552E-3</v>
      </c>
      <c r="D30" s="78">
        <v>5</v>
      </c>
      <c r="E30" s="79">
        <f t="shared" si="0"/>
        <v>4.7058823529411761E-3</v>
      </c>
      <c r="F30" s="78">
        <v>6</v>
      </c>
      <c r="G30" s="79">
        <f t="shared" ref="G30" si="79">H30/H$52</f>
        <v>2.4590163934426232E-3</v>
      </c>
      <c r="H30" s="78">
        <v>3</v>
      </c>
      <c r="I30" s="79">
        <f t="shared" ref="I30" si="80">J30/J$52</f>
        <v>0</v>
      </c>
      <c r="J30" s="62"/>
      <c r="K30" s="79">
        <f t="shared" ref="K30" si="81">L30/L$52</f>
        <v>9.2506938020351531E-4</v>
      </c>
      <c r="L30" s="78">
        <v>1</v>
      </c>
    </row>
    <row r="31" spans="1:12" x14ac:dyDescent="0.25">
      <c r="A31" s="77" t="s">
        <v>81</v>
      </c>
      <c r="B31" s="77" t="s">
        <v>77</v>
      </c>
      <c r="C31" s="79">
        <f t="shared" si="0"/>
        <v>3.793266951161688E-3</v>
      </c>
      <c r="D31" s="78">
        <v>8</v>
      </c>
      <c r="E31" s="79">
        <f t="shared" si="0"/>
        <v>2.352941176470588E-3</v>
      </c>
      <c r="F31" s="78">
        <v>3</v>
      </c>
      <c r="G31" s="79">
        <f t="shared" ref="G31" si="82">H31/H$52</f>
        <v>8.1967213114754098E-4</v>
      </c>
      <c r="H31" s="78">
        <v>1</v>
      </c>
      <c r="I31" s="79">
        <f t="shared" ref="I31" si="83">J31/J$52</f>
        <v>3.0060120240480962E-3</v>
      </c>
      <c r="J31" s="78">
        <v>3</v>
      </c>
      <c r="K31" s="79">
        <f t="shared" ref="K31" si="84">L31/L$52</f>
        <v>4.6253469010175763E-3</v>
      </c>
      <c r="L31" s="78">
        <v>5</v>
      </c>
    </row>
    <row r="32" spans="1:12" x14ac:dyDescent="0.25">
      <c r="A32" s="77" t="s">
        <v>82</v>
      </c>
      <c r="B32" s="77" t="s">
        <v>77</v>
      </c>
      <c r="C32" s="79">
        <f t="shared" si="0"/>
        <v>3.793266951161688E-3</v>
      </c>
      <c r="D32" s="78">
        <v>8</v>
      </c>
      <c r="E32" s="79">
        <f t="shared" si="0"/>
        <v>7.8431372549019605E-4</v>
      </c>
      <c r="F32" s="78">
        <v>1</v>
      </c>
      <c r="G32" s="79">
        <f t="shared" ref="G32" si="85">H32/H$52</f>
        <v>3.2786885245901639E-3</v>
      </c>
      <c r="H32" s="78">
        <v>4</v>
      </c>
      <c r="I32" s="79">
        <f t="shared" ref="I32" si="86">J32/J$52</f>
        <v>6.0120240480961923E-3</v>
      </c>
      <c r="J32" s="78">
        <v>6</v>
      </c>
      <c r="K32" s="79">
        <f t="shared" ref="K32" si="87">L32/L$52</f>
        <v>1.3876040703052728E-2</v>
      </c>
      <c r="L32" s="78">
        <v>15</v>
      </c>
    </row>
    <row r="33" spans="1:12" x14ac:dyDescent="0.25">
      <c r="A33" s="77" t="s">
        <v>83</v>
      </c>
      <c r="B33" s="77" t="s">
        <v>77</v>
      </c>
      <c r="C33" s="79">
        <f t="shared" si="0"/>
        <v>5.6899004267425323E-3</v>
      </c>
      <c r="D33" s="78">
        <v>12</v>
      </c>
      <c r="E33" s="79">
        <f t="shared" si="0"/>
        <v>2.352941176470588E-3</v>
      </c>
      <c r="F33" s="78">
        <v>3</v>
      </c>
      <c r="G33" s="79">
        <f t="shared" ref="G33" si="88">H33/H$52</f>
        <v>1.639344262295082E-3</v>
      </c>
      <c r="H33" s="78">
        <v>2</v>
      </c>
      <c r="I33" s="79">
        <f t="shared" ref="I33" si="89">J33/J$52</f>
        <v>3.0060120240480962E-3</v>
      </c>
      <c r="J33" s="78">
        <v>3</v>
      </c>
      <c r="K33" s="79">
        <f t="shared" ref="K33" si="90">L33/L$52</f>
        <v>4.6253469010175763E-3</v>
      </c>
      <c r="L33" s="78">
        <v>5</v>
      </c>
    </row>
    <row r="34" spans="1:12" x14ac:dyDescent="0.25">
      <c r="A34" s="77" t="s">
        <v>84</v>
      </c>
      <c r="B34" s="77" t="s">
        <v>77</v>
      </c>
      <c r="C34" s="79">
        <f t="shared" si="0"/>
        <v>4.7415836889521104E-3</v>
      </c>
      <c r="D34" s="78">
        <v>10</v>
      </c>
      <c r="E34" s="79">
        <f t="shared" si="0"/>
        <v>1.5686274509803921E-3</v>
      </c>
      <c r="F34" s="78">
        <v>2</v>
      </c>
      <c r="G34" s="79">
        <f t="shared" ref="G34" si="91">H34/H$52</f>
        <v>4.0983606557377051E-3</v>
      </c>
      <c r="H34" s="78">
        <v>5</v>
      </c>
      <c r="I34" s="79">
        <f t="shared" ref="I34" si="92">J34/J$52</f>
        <v>1.4028056112224449E-2</v>
      </c>
      <c r="J34" s="78">
        <v>14</v>
      </c>
      <c r="K34" s="79">
        <f t="shared" ref="K34" si="93">L34/L$52</f>
        <v>8.3256244218316375E-3</v>
      </c>
      <c r="L34" s="78">
        <v>9</v>
      </c>
    </row>
    <row r="35" spans="1:12" x14ac:dyDescent="0.25">
      <c r="A35" s="77" t="s">
        <v>85</v>
      </c>
      <c r="B35" s="77" t="s">
        <v>77</v>
      </c>
      <c r="C35" s="79">
        <f t="shared" si="0"/>
        <v>2.6078710289236605E-2</v>
      </c>
      <c r="D35" s="78">
        <v>55</v>
      </c>
      <c r="E35" s="79">
        <f t="shared" si="0"/>
        <v>1.5686274509803921E-2</v>
      </c>
      <c r="F35" s="78">
        <v>20</v>
      </c>
      <c r="G35" s="79">
        <f t="shared" ref="G35" si="94">H35/H$52</f>
        <v>2.2131147540983605E-2</v>
      </c>
      <c r="H35" s="78">
        <v>27</v>
      </c>
      <c r="I35" s="79">
        <f t="shared" ref="I35" si="95">J35/J$52</f>
        <v>1.503006012024048E-2</v>
      </c>
      <c r="J35" s="78">
        <v>15</v>
      </c>
      <c r="K35" s="79">
        <f t="shared" ref="K35" si="96">L35/L$52</f>
        <v>2.4976873265494911E-2</v>
      </c>
      <c r="L35" s="78">
        <v>27</v>
      </c>
    </row>
    <row r="36" spans="1:12" x14ac:dyDescent="0.25">
      <c r="A36" s="77" t="s">
        <v>86</v>
      </c>
      <c r="B36" s="77" t="s">
        <v>77</v>
      </c>
      <c r="C36" s="79">
        <f t="shared" si="0"/>
        <v>1.1853959222380275E-2</v>
      </c>
      <c r="D36" s="78">
        <v>25</v>
      </c>
      <c r="E36" s="79">
        <f t="shared" si="0"/>
        <v>0</v>
      </c>
      <c r="F36" s="62"/>
      <c r="G36" s="79">
        <f t="shared" ref="G36" si="97">H36/H$52</f>
        <v>0</v>
      </c>
      <c r="H36" s="62"/>
      <c r="I36" s="79">
        <f t="shared" ref="I36" si="98">J36/J$52</f>
        <v>0</v>
      </c>
      <c r="J36" s="62"/>
      <c r="K36" s="79">
        <f t="shared" ref="K36" si="99">L36/L$52</f>
        <v>0</v>
      </c>
      <c r="L36" s="62"/>
    </row>
    <row r="37" spans="1:12" x14ac:dyDescent="0.25">
      <c r="A37" s="77" t="s">
        <v>87</v>
      </c>
      <c r="B37" s="77" t="s">
        <v>77</v>
      </c>
      <c r="C37" s="79">
        <f t="shared" si="0"/>
        <v>3.793266951161688E-3</v>
      </c>
      <c r="D37" s="78">
        <v>8</v>
      </c>
      <c r="E37" s="79">
        <f t="shared" si="0"/>
        <v>9.4117647058823521E-3</v>
      </c>
      <c r="F37" s="78">
        <v>12</v>
      </c>
      <c r="G37" s="79">
        <f t="shared" ref="G37" si="100">H37/H$52</f>
        <v>2.4590163934426232E-3</v>
      </c>
      <c r="H37" s="78">
        <v>3</v>
      </c>
      <c r="I37" s="79">
        <f t="shared" ref="I37" si="101">J37/J$52</f>
        <v>4.0080160320641279E-3</v>
      </c>
      <c r="J37" s="78">
        <v>4</v>
      </c>
      <c r="K37" s="79">
        <f t="shared" ref="K37" si="102">L37/L$52</f>
        <v>9.2506938020351531E-4</v>
      </c>
      <c r="L37" s="78">
        <v>1</v>
      </c>
    </row>
    <row r="38" spans="1:12" x14ac:dyDescent="0.25">
      <c r="A38" s="77" t="s">
        <v>88</v>
      </c>
      <c r="B38" s="77" t="s">
        <v>77</v>
      </c>
      <c r="C38" s="79">
        <f t="shared" si="0"/>
        <v>1.896633475580844E-3</v>
      </c>
      <c r="D38" s="78">
        <v>4</v>
      </c>
      <c r="E38" s="79">
        <f t="shared" si="0"/>
        <v>7.8431372549019605E-4</v>
      </c>
      <c r="F38" s="78">
        <v>1</v>
      </c>
      <c r="G38" s="79">
        <f t="shared" ref="G38" si="103">H38/H$52</f>
        <v>0</v>
      </c>
      <c r="H38" s="62"/>
      <c r="I38" s="79">
        <f t="shared" ref="I38" si="104">J38/J$52</f>
        <v>0</v>
      </c>
      <c r="J38" s="62"/>
      <c r="K38" s="79">
        <f t="shared" ref="K38" si="105">L38/L$52</f>
        <v>0</v>
      </c>
      <c r="L38" s="62"/>
    </row>
    <row r="39" spans="1:12" x14ac:dyDescent="0.25">
      <c r="A39" s="77" t="s">
        <v>69</v>
      </c>
      <c r="B39" s="77" t="s">
        <v>77</v>
      </c>
      <c r="C39" s="79">
        <f t="shared" si="0"/>
        <v>0</v>
      </c>
      <c r="D39" s="62"/>
      <c r="E39" s="79">
        <f t="shared" si="0"/>
        <v>0</v>
      </c>
      <c r="F39" s="62"/>
      <c r="G39" s="79">
        <f t="shared" ref="G39" si="106">H39/H$52</f>
        <v>0</v>
      </c>
      <c r="H39" s="62"/>
      <c r="I39" s="79">
        <f t="shared" ref="I39" si="107">J39/J$52</f>
        <v>0</v>
      </c>
      <c r="J39" s="62"/>
      <c r="K39" s="79">
        <f t="shared" ref="K39" si="108">L39/L$52</f>
        <v>9.2506938020351531E-4</v>
      </c>
      <c r="L39" s="78">
        <v>1</v>
      </c>
    </row>
    <row r="40" spans="1:12" x14ac:dyDescent="0.25">
      <c r="A40" s="77" t="s">
        <v>70</v>
      </c>
      <c r="B40" s="77" t="s">
        <v>77</v>
      </c>
      <c r="C40" s="79">
        <f t="shared" si="0"/>
        <v>0</v>
      </c>
      <c r="D40" s="62"/>
      <c r="E40" s="79">
        <f t="shared" si="0"/>
        <v>7.8431372549019605E-4</v>
      </c>
      <c r="F40" s="78">
        <v>1</v>
      </c>
      <c r="G40" s="79">
        <f t="shared" ref="G40" si="109">H40/H$52</f>
        <v>1.639344262295082E-3</v>
      </c>
      <c r="H40" s="78">
        <v>2</v>
      </c>
      <c r="I40" s="79">
        <f t="shared" ref="I40" si="110">J40/J$52</f>
        <v>1.1022044088176353E-2</v>
      </c>
      <c r="J40" s="78">
        <v>11</v>
      </c>
      <c r="K40" s="79">
        <f t="shared" ref="K40" si="111">L40/L$52</f>
        <v>2.0351526364477335E-2</v>
      </c>
      <c r="L40" s="78">
        <v>22</v>
      </c>
    </row>
    <row r="41" spans="1:12" x14ac:dyDescent="0.25">
      <c r="A41" s="77" t="s">
        <v>72</v>
      </c>
      <c r="B41" s="77" t="s">
        <v>77</v>
      </c>
      <c r="C41" s="79">
        <f t="shared" si="0"/>
        <v>1.3276434329065908E-2</v>
      </c>
      <c r="D41" s="78">
        <v>28</v>
      </c>
      <c r="E41" s="79">
        <f t="shared" si="0"/>
        <v>0</v>
      </c>
      <c r="F41" s="62"/>
      <c r="G41" s="79">
        <f t="shared" ref="G41" si="112">H41/H$52</f>
        <v>0</v>
      </c>
      <c r="H41" s="62"/>
      <c r="I41" s="79">
        <f t="shared" ref="I41" si="113">J41/J$52</f>
        <v>0</v>
      </c>
      <c r="J41" s="62"/>
      <c r="K41" s="79">
        <f t="shared" ref="K41" si="114">L41/L$52</f>
        <v>0</v>
      </c>
      <c r="L41" s="62"/>
    </row>
    <row r="42" spans="1:12" x14ac:dyDescent="0.25">
      <c r="A42" s="77" t="s">
        <v>89</v>
      </c>
      <c r="B42" s="77" t="s">
        <v>77</v>
      </c>
      <c r="C42" s="79">
        <f t="shared" si="0"/>
        <v>3.793266951161688E-3</v>
      </c>
      <c r="D42" s="78">
        <v>8</v>
      </c>
      <c r="E42" s="79">
        <f t="shared" si="0"/>
        <v>7.8431372549019605E-4</v>
      </c>
      <c r="F42" s="78">
        <v>1</v>
      </c>
      <c r="G42" s="79">
        <f t="shared" ref="G42" si="115">H42/H$52</f>
        <v>4.9180327868852463E-3</v>
      </c>
      <c r="H42" s="78">
        <v>6</v>
      </c>
      <c r="I42" s="79">
        <f t="shared" ref="I42" si="116">J42/J$52</f>
        <v>2.004008016032064E-3</v>
      </c>
      <c r="J42" s="78">
        <v>2</v>
      </c>
      <c r="K42" s="79">
        <f t="shared" ref="K42" si="117">L42/L$52</f>
        <v>2.7752081406105457E-3</v>
      </c>
      <c r="L42" s="78">
        <v>3</v>
      </c>
    </row>
    <row r="43" spans="1:12" x14ac:dyDescent="0.25">
      <c r="A43" s="77" t="s">
        <v>90</v>
      </c>
      <c r="B43" s="77" t="s">
        <v>77</v>
      </c>
      <c r="C43" s="79">
        <f t="shared" si="0"/>
        <v>1.7543859649122806E-2</v>
      </c>
      <c r="D43" s="78">
        <v>37</v>
      </c>
      <c r="E43" s="79">
        <f t="shared" si="0"/>
        <v>1.6470588235294119E-2</v>
      </c>
      <c r="F43" s="78">
        <v>21</v>
      </c>
      <c r="G43" s="79">
        <f t="shared" ref="G43" si="118">H43/H$52</f>
        <v>1.8852459016393444E-2</v>
      </c>
      <c r="H43" s="78">
        <v>23</v>
      </c>
      <c r="I43" s="79">
        <f t="shared" ref="I43" si="119">J43/J$52</f>
        <v>1.7034068136272545E-2</v>
      </c>
      <c r="J43" s="78">
        <v>17</v>
      </c>
      <c r="K43" s="79">
        <f t="shared" ref="K43" si="120">L43/L$52</f>
        <v>5.5504162812210914E-3</v>
      </c>
      <c r="L43" s="78">
        <v>6</v>
      </c>
    </row>
    <row r="44" spans="1:12" x14ac:dyDescent="0.25">
      <c r="A44" s="77" t="s">
        <v>93</v>
      </c>
      <c r="B44" s="77" t="s">
        <v>77</v>
      </c>
      <c r="C44" s="79">
        <f t="shared" si="0"/>
        <v>1.3276434329065908E-2</v>
      </c>
      <c r="D44" s="78">
        <v>28</v>
      </c>
      <c r="E44" s="79">
        <f t="shared" si="0"/>
        <v>1.2549019607843137E-2</v>
      </c>
      <c r="F44" s="78">
        <v>16</v>
      </c>
      <c r="G44" s="79">
        <f t="shared" ref="G44" si="121">H44/H$52</f>
        <v>1.1475409836065573E-2</v>
      </c>
      <c r="H44" s="78">
        <v>14</v>
      </c>
      <c r="I44" s="79">
        <f t="shared" ref="I44" si="122">J44/J$52</f>
        <v>1.4028056112224449E-2</v>
      </c>
      <c r="J44" s="78">
        <v>14</v>
      </c>
      <c r="K44" s="79">
        <f t="shared" ref="K44" si="123">L44/L$52</f>
        <v>9.2506938020351526E-3</v>
      </c>
      <c r="L44" s="78">
        <v>10</v>
      </c>
    </row>
    <row r="45" spans="1:12" x14ac:dyDescent="0.25">
      <c r="A45" s="77" t="s">
        <v>94</v>
      </c>
      <c r="B45" s="77" t="s">
        <v>95</v>
      </c>
      <c r="C45" s="79">
        <f t="shared" si="0"/>
        <v>9.4831673779042201E-4</v>
      </c>
      <c r="D45" s="78">
        <v>2</v>
      </c>
      <c r="E45" s="79">
        <f t="shared" si="0"/>
        <v>1.5686274509803921E-3</v>
      </c>
      <c r="F45" s="78">
        <v>2</v>
      </c>
      <c r="G45" s="79">
        <f t="shared" ref="G45" si="124">H45/H$52</f>
        <v>0</v>
      </c>
      <c r="H45" s="62"/>
      <c r="I45" s="79">
        <f t="shared" ref="I45" si="125">J45/J$52</f>
        <v>4.0080160320641279E-3</v>
      </c>
      <c r="J45" s="78">
        <v>4</v>
      </c>
      <c r="K45" s="79">
        <f t="shared" ref="K45" si="126">L45/L$52</f>
        <v>0</v>
      </c>
      <c r="L45" s="62"/>
    </row>
    <row r="46" spans="1:12" x14ac:dyDescent="0.25">
      <c r="A46" s="77" t="s">
        <v>96</v>
      </c>
      <c r="B46" s="77" t="s">
        <v>95</v>
      </c>
      <c r="C46" s="79">
        <f t="shared" si="0"/>
        <v>3.3191085822664771E-3</v>
      </c>
      <c r="D46" s="78">
        <v>7</v>
      </c>
      <c r="E46" s="79">
        <f t="shared" si="0"/>
        <v>2.352941176470588E-3</v>
      </c>
      <c r="F46" s="78">
        <v>3</v>
      </c>
      <c r="G46" s="79">
        <f t="shared" ref="G46" si="127">H46/H$52</f>
        <v>8.1967213114754098E-4</v>
      </c>
      <c r="H46" s="78">
        <v>1</v>
      </c>
      <c r="I46" s="79">
        <f t="shared" ref="I46" si="128">J46/J$52</f>
        <v>8.0160320641282558E-3</v>
      </c>
      <c r="J46" s="78">
        <v>8</v>
      </c>
      <c r="K46" s="79">
        <f t="shared" ref="K46" si="129">L46/L$52</f>
        <v>1.8501387604070306E-3</v>
      </c>
      <c r="L46" s="78">
        <v>2</v>
      </c>
    </row>
    <row r="47" spans="1:12" x14ac:dyDescent="0.25">
      <c r="A47" s="77" t="s">
        <v>111</v>
      </c>
      <c r="B47" s="77" t="s">
        <v>95</v>
      </c>
      <c r="C47" s="79">
        <f t="shared" si="0"/>
        <v>4.74158368895211E-4</v>
      </c>
      <c r="D47" s="78">
        <v>1</v>
      </c>
      <c r="E47" s="79">
        <f t="shared" si="0"/>
        <v>0</v>
      </c>
      <c r="F47" s="62"/>
      <c r="G47" s="79">
        <f t="shared" ref="G47" si="130">H47/H$52</f>
        <v>0</v>
      </c>
      <c r="H47" s="62"/>
      <c r="I47" s="79">
        <f t="shared" ref="I47" si="131">J47/J$52</f>
        <v>0</v>
      </c>
      <c r="J47" s="62"/>
      <c r="K47" s="79">
        <f t="shared" ref="K47" si="132">L47/L$52</f>
        <v>0</v>
      </c>
      <c r="L47" s="62"/>
    </row>
    <row r="48" spans="1:12" x14ac:dyDescent="0.25">
      <c r="A48" s="77" t="s">
        <v>72</v>
      </c>
      <c r="B48" s="77" t="s">
        <v>95</v>
      </c>
      <c r="C48" s="79">
        <f t="shared" si="0"/>
        <v>5.6899004267425323E-3</v>
      </c>
      <c r="D48" s="78">
        <v>12</v>
      </c>
      <c r="E48" s="79">
        <f t="shared" si="0"/>
        <v>3.9215686274509803E-3</v>
      </c>
      <c r="F48" s="78">
        <v>5</v>
      </c>
      <c r="G48" s="79">
        <f t="shared" ref="G48" si="133">H48/H$52</f>
        <v>0</v>
      </c>
      <c r="H48" s="62"/>
      <c r="I48" s="79">
        <f t="shared" ref="I48" si="134">J48/J$52</f>
        <v>7.0140280561122245E-3</v>
      </c>
      <c r="J48" s="78">
        <v>7</v>
      </c>
      <c r="K48" s="79">
        <f t="shared" ref="K48" si="135">L48/L$52</f>
        <v>4.6253469010175763E-3</v>
      </c>
      <c r="L48" s="78">
        <v>5</v>
      </c>
    </row>
    <row r="49" spans="1:12" x14ac:dyDescent="0.25">
      <c r="A49" s="77" t="s">
        <v>92</v>
      </c>
      <c r="B49" s="77" t="s">
        <v>95</v>
      </c>
      <c r="C49" s="79">
        <f t="shared" si="0"/>
        <v>6.8278805120910391E-2</v>
      </c>
      <c r="D49" s="78">
        <v>144</v>
      </c>
      <c r="E49" s="79">
        <f t="shared" si="0"/>
        <v>5.647058823529412E-2</v>
      </c>
      <c r="F49" s="78">
        <v>72</v>
      </c>
      <c r="G49" s="79">
        <f t="shared" ref="G49" si="136">H49/H$52</f>
        <v>3.2786885245901641E-2</v>
      </c>
      <c r="H49" s="78">
        <v>40</v>
      </c>
      <c r="I49" s="79">
        <f t="shared" ref="I49" si="137">J49/J$52</f>
        <v>3.1062124248496994E-2</v>
      </c>
      <c r="J49" s="78">
        <v>31</v>
      </c>
      <c r="K49" s="79">
        <f t="shared" ref="K49" si="138">L49/L$52</f>
        <v>5.6429232192414434E-2</v>
      </c>
      <c r="L49" s="78">
        <v>61</v>
      </c>
    </row>
    <row r="50" spans="1:12" x14ac:dyDescent="0.25">
      <c r="A50" s="77" t="s">
        <v>42</v>
      </c>
      <c r="B50" s="77" t="s">
        <v>97</v>
      </c>
      <c r="C50" s="79">
        <f t="shared" si="0"/>
        <v>1.4224751066856331E-3</v>
      </c>
      <c r="D50" s="78">
        <v>3</v>
      </c>
      <c r="E50" s="79">
        <f t="shared" si="0"/>
        <v>7.8431372549019605E-4</v>
      </c>
      <c r="F50" s="78">
        <v>1</v>
      </c>
      <c r="G50" s="79">
        <f t="shared" ref="G50" si="139">H50/H$52</f>
        <v>4.0983606557377051E-3</v>
      </c>
      <c r="H50" s="78">
        <v>5</v>
      </c>
      <c r="I50" s="79">
        <f t="shared" ref="I50" si="140">J50/J$52</f>
        <v>5.0100200400801601E-3</v>
      </c>
      <c r="J50" s="78">
        <v>5</v>
      </c>
      <c r="K50" s="79">
        <f t="shared" ref="K50" si="141">L50/L$52</f>
        <v>1.8501387604070306E-3</v>
      </c>
      <c r="L50" s="78">
        <v>2</v>
      </c>
    </row>
    <row r="51" spans="1:12" x14ac:dyDescent="0.25">
      <c r="A51" s="77" t="s">
        <v>98</v>
      </c>
      <c r="B51" s="77" t="s">
        <v>99</v>
      </c>
      <c r="C51" s="79">
        <f t="shared" si="0"/>
        <v>0</v>
      </c>
      <c r="D51" s="62"/>
      <c r="E51" s="79">
        <f t="shared" si="0"/>
        <v>7.8431372549019605E-4</v>
      </c>
      <c r="F51" s="78">
        <v>1</v>
      </c>
      <c r="G51" s="79">
        <f t="shared" ref="G51" si="142">H51/H$52</f>
        <v>0</v>
      </c>
      <c r="H51" s="62"/>
      <c r="I51" s="79">
        <f t="shared" ref="I51" si="143">J51/J$52</f>
        <v>0</v>
      </c>
      <c r="J51" s="62"/>
      <c r="K51" s="79">
        <f t="shared" ref="K51" si="144">L51/L$52</f>
        <v>0</v>
      </c>
      <c r="L51" s="62"/>
    </row>
    <row r="52" spans="1:12" x14ac:dyDescent="0.25">
      <c r="A52" s="77" t="s">
        <v>100</v>
      </c>
      <c r="B52" s="40"/>
      <c r="C52" s="79">
        <f t="shared" si="0"/>
        <v>1</v>
      </c>
      <c r="D52" s="40">
        <f>SUM(D2:D51)</f>
        <v>2109</v>
      </c>
      <c r="E52" s="79">
        <f t="shared" si="0"/>
        <v>1</v>
      </c>
      <c r="F52" s="40">
        <f t="shared" ref="F52:L52" si="145">SUM(F2:F51)</f>
        <v>1275</v>
      </c>
      <c r="G52" s="79">
        <f t="shared" ref="G52" si="146">H52/H$52</f>
        <v>1</v>
      </c>
      <c r="H52" s="40">
        <f t="shared" si="145"/>
        <v>1220</v>
      </c>
      <c r="I52" s="79">
        <f t="shared" ref="I52" si="147">J52/J$52</f>
        <v>1</v>
      </c>
      <c r="J52" s="40">
        <f t="shared" si="145"/>
        <v>998</v>
      </c>
      <c r="K52" s="79">
        <f t="shared" ref="K52" si="148">L52/L$52</f>
        <v>1</v>
      </c>
      <c r="L52" s="40">
        <f t="shared" si="145"/>
        <v>1081</v>
      </c>
    </row>
  </sheetData>
  <pageMargins left="0.7" right="0.7" top="0.75" bottom="0.75" header="0.3" footer="0.3"/>
  <pageSetup scale="66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fall_headcount_upDown</vt:lpstr>
      <vt:lpstr>fall_major_upDown</vt:lpstr>
      <vt:lpstr>graphs_Fall</vt:lpstr>
      <vt:lpstr>Spring_headcount_upDown</vt:lpstr>
      <vt:lpstr>spring_major_upDown</vt:lpstr>
      <vt:lpstr>grpahs_spring</vt:lpstr>
      <vt:lpstr>summer_enrollment</vt:lpstr>
      <vt:lpstr>summer_enrollment_percent</vt:lpstr>
      <vt:lpstr>summer_major</vt:lpstr>
      <vt:lpstr>summer_graphs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IRPO</dc:creator>
  <cp:lastModifiedBy>IRPO</cp:lastModifiedBy>
  <cp:lastPrinted>2015-07-29T23:18:24Z</cp:lastPrinted>
  <dcterms:created xsi:type="dcterms:W3CDTF">2015-07-28T03:59:16Z</dcterms:created>
  <dcterms:modified xsi:type="dcterms:W3CDTF">2015-07-29T23:20:31Z</dcterms:modified>
</cp:coreProperties>
</file>