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Databases\MasterDatabase\Accreditation\"/>
    </mc:Choice>
  </mc:AlternateContent>
  <bookViews>
    <workbookView xWindow="0" yWindow="0" windowWidth="25200" windowHeight="11985"/>
  </bookViews>
  <sheets>
    <sheet name="headcount" sheetId="2" r:id="rId1"/>
    <sheet name="headcount_grpahs" sheetId="6" r:id="rId2"/>
    <sheet name="National_headcount" sheetId="3" r:id="rId3"/>
    <sheet name="major" sheetId="1" r:id="rId4"/>
    <sheet name="credits_FTE" sheetId="5" r:id="rId5"/>
    <sheet name="CourseCompletion" sheetId="4" r:id="rId6"/>
    <sheet name="cc_graphs" sheetId="7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7" l="1"/>
  <c r="P4" i="7"/>
  <c r="Q4" i="7"/>
  <c r="R4" i="7"/>
  <c r="S4" i="7"/>
  <c r="O6" i="7"/>
  <c r="P6" i="7"/>
  <c r="Q6" i="7"/>
  <c r="R6" i="7"/>
  <c r="S6" i="7"/>
  <c r="O7" i="7"/>
  <c r="P7" i="7"/>
  <c r="Q7" i="7"/>
  <c r="R7" i="7"/>
  <c r="S7" i="7"/>
  <c r="O8" i="7"/>
  <c r="P8" i="7"/>
  <c r="Q8" i="7"/>
  <c r="R8" i="7"/>
  <c r="S8" i="7"/>
  <c r="O10" i="7"/>
  <c r="P10" i="7"/>
  <c r="Q10" i="7"/>
  <c r="R10" i="7"/>
  <c r="S10" i="7"/>
  <c r="O11" i="7"/>
  <c r="P11" i="7"/>
  <c r="Q11" i="7"/>
  <c r="R11" i="7"/>
  <c r="S11" i="7"/>
  <c r="O12" i="7"/>
  <c r="P12" i="7"/>
  <c r="Q12" i="7"/>
  <c r="R12" i="7"/>
  <c r="S12" i="7"/>
  <c r="O13" i="7"/>
  <c r="P13" i="7"/>
  <c r="Q13" i="7"/>
  <c r="R13" i="7"/>
  <c r="S13" i="7"/>
  <c r="O14" i="7"/>
  <c r="P14" i="7"/>
  <c r="Q14" i="7"/>
  <c r="R14" i="7"/>
  <c r="S14" i="7"/>
  <c r="O16" i="7"/>
  <c r="P16" i="7"/>
  <c r="Q16" i="7"/>
  <c r="R16" i="7"/>
  <c r="S16" i="7"/>
  <c r="O17" i="7"/>
  <c r="P17" i="7"/>
  <c r="Q17" i="7"/>
  <c r="R17" i="7"/>
  <c r="S17" i="7"/>
  <c r="O19" i="7"/>
  <c r="P19" i="7"/>
  <c r="Q19" i="7"/>
  <c r="R19" i="7"/>
  <c r="S19" i="7"/>
  <c r="O20" i="7"/>
  <c r="P20" i="7"/>
  <c r="Q20" i="7"/>
  <c r="R20" i="7"/>
  <c r="S20" i="7"/>
  <c r="O21" i="7"/>
  <c r="P21" i="7"/>
  <c r="Q21" i="7"/>
  <c r="R21" i="7"/>
  <c r="S21" i="7"/>
  <c r="O22" i="7"/>
  <c r="P22" i="7"/>
  <c r="Q22" i="7"/>
  <c r="R22" i="7"/>
  <c r="S22" i="7"/>
  <c r="O23" i="7"/>
  <c r="P23" i="7"/>
  <c r="Q23" i="7"/>
  <c r="R23" i="7"/>
  <c r="S23" i="7"/>
  <c r="O25" i="7"/>
  <c r="P25" i="7"/>
  <c r="Q25" i="7"/>
  <c r="R25" i="7"/>
  <c r="S25" i="7"/>
  <c r="O26" i="7"/>
  <c r="P26" i="7"/>
  <c r="Q26" i="7"/>
  <c r="R26" i="7"/>
  <c r="S26" i="7"/>
  <c r="O27" i="7"/>
  <c r="P27" i="7"/>
  <c r="Q27" i="7"/>
  <c r="R27" i="7"/>
  <c r="S27" i="7"/>
  <c r="O28" i="7"/>
  <c r="P28" i="7"/>
  <c r="Q28" i="7"/>
  <c r="R28" i="7"/>
  <c r="S28" i="7"/>
  <c r="O30" i="7"/>
  <c r="P30" i="7"/>
  <c r="Q30" i="7"/>
  <c r="R30" i="7"/>
  <c r="S30" i="7"/>
  <c r="O31" i="7"/>
  <c r="P31" i="7"/>
  <c r="Q31" i="7"/>
  <c r="R31" i="7"/>
  <c r="S31" i="7"/>
  <c r="O32" i="7"/>
  <c r="P32" i="7"/>
  <c r="Q32" i="7"/>
  <c r="R32" i="7"/>
  <c r="S32" i="7"/>
  <c r="O33" i="7"/>
  <c r="P33" i="7"/>
  <c r="Q33" i="7"/>
  <c r="R33" i="7"/>
  <c r="S33" i="7"/>
  <c r="O34" i="7"/>
  <c r="P34" i="7"/>
  <c r="Q34" i="7"/>
  <c r="R34" i="7"/>
  <c r="S34" i="7"/>
  <c r="O35" i="7"/>
  <c r="P35" i="7"/>
  <c r="Q35" i="7"/>
  <c r="R35" i="7"/>
  <c r="S35" i="7"/>
  <c r="O37" i="7"/>
  <c r="P37" i="7"/>
  <c r="Q37" i="7"/>
  <c r="R37" i="7"/>
  <c r="S37" i="7"/>
  <c r="O38" i="7"/>
  <c r="P38" i="7"/>
  <c r="Q38" i="7"/>
  <c r="R38" i="7"/>
  <c r="S38" i="7"/>
  <c r="O40" i="7"/>
  <c r="P40" i="7"/>
  <c r="Q40" i="7"/>
  <c r="R40" i="7"/>
  <c r="S40" i="7"/>
  <c r="O41" i="7"/>
  <c r="P41" i="7"/>
  <c r="Q41" i="7"/>
  <c r="R41" i="7"/>
  <c r="S41" i="7"/>
  <c r="O42" i="7"/>
  <c r="P42" i="7"/>
  <c r="Q42" i="7"/>
  <c r="R42" i="7"/>
  <c r="S42" i="7"/>
  <c r="O43" i="7"/>
  <c r="P43" i="7"/>
  <c r="Q43" i="7"/>
  <c r="R43" i="7"/>
  <c r="S43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O44" i="7"/>
  <c r="P44" i="7"/>
  <c r="Q44" i="7"/>
  <c r="R44" i="7"/>
  <c r="S44" i="7"/>
  <c r="O45" i="7"/>
  <c r="P45" i="7"/>
  <c r="Q45" i="7"/>
  <c r="R45" i="7"/>
  <c r="S45" i="7"/>
  <c r="O46" i="7"/>
  <c r="P46" i="7"/>
  <c r="Q46" i="7"/>
  <c r="R46" i="7"/>
  <c r="S46" i="7"/>
  <c r="O47" i="7"/>
  <c r="P47" i="7"/>
  <c r="Q47" i="7"/>
  <c r="R47" i="7"/>
  <c r="S47" i="7"/>
  <c r="R2" i="7"/>
  <c r="S2" i="7"/>
  <c r="Q2" i="7"/>
  <c r="P2" i="7"/>
  <c r="O2" i="7"/>
  <c r="N2" i="7"/>
  <c r="F61" i="6" l="1"/>
  <c r="E61" i="6"/>
  <c r="D61" i="6"/>
  <c r="C61" i="6"/>
  <c r="B61" i="6"/>
  <c r="F60" i="6"/>
  <c r="E60" i="6"/>
  <c r="D60" i="6"/>
  <c r="C60" i="6"/>
  <c r="B60" i="6"/>
  <c r="F59" i="6"/>
  <c r="E59" i="6"/>
  <c r="D59" i="6"/>
  <c r="C59" i="6"/>
  <c r="B59" i="6"/>
  <c r="F58" i="6"/>
  <c r="E58" i="6"/>
  <c r="D58" i="6"/>
  <c r="C58" i="6"/>
  <c r="B58" i="6"/>
  <c r="F48" i="6"/>
  <c r="E48" i="6"/>
  <c r="D48" i="6"/>
  <c r="C48" i="6"/>
  <c r="B48" i="6"/>
  <c r="F47" i="6"/>
  <c r="E47" i="6"/>
  <c r="D47" i="6"/>
  <c r="C47" i="6"/>
  <c r="B47" i="6"/>
  <c r="F44" i="6"/>
  <c r="E44" i="6"/>
  <c r="D44" i="6"/>
  <c r="C44" i="6"/>
  <c r="B44" i="6"/>
  <c r="F43" i="6"/>
  <c r="E43" i="6"/>
  <c r="D43" i="6"/>
  <c r="C43" i="6"/>
  <c r="B43" i="6"/>
  <c r="P39" i="5" l="1"/>
  <c r="P38" i="5"/>
  <c r="P36" i="5"/>
  <c r="P35" i="5"/>
  <c r="P34" i="5"/>
  <c r="P33" i="5"/>
  <c r="P32" i="5"/>
  <c r="P31" i="5"/>
  <c r="P30" i="5"/>
  <c r="P29" i="5"/>
  <c r="P27" i="5"/>
  <c r="P26" i="5"/>
  <c r="P25" i="5"/>
  <c r="P24" i="5"/>
  <c r="P22" i="5"/>
  <c r="P21" i="5"/>
  <c r="P20" i="5"/>
  <c r="P19" i="5"/>
  <c r="P18" i="5"/>
  <c r="P16" i="5"/>
  <c r="P15" i="5"/>
  <c r="P13" i="5"/>
  <c r="P12" i="5"/>
  <c r="P11" i="5"/>
  <c r="P10" i="5"/>
  <c r="P9" i="5"/>
  <c r="P7" i="5"/>
  <c r="P6" i="5"/>
  <c r="P5" i="5"/>
  <c r="P3" i="5"/>
  <c r="M39" i="5"/>
  <c r="M38" i="5"/>
  <c r="M36" i="5"/>
  <c r="M35" i="5"/>
  <c r="M34" i="5"/>
  <c r="M33" i="5"/>
  <c r="M32" i="5"/>
  <c r="M31" i="5"/>
  <c r="M30" i="5"/>
  <c r="M29" i="5"/>
  <c r="M27" i="5"/>
  <c r="M26" i="5"/>
  <c r="M25" i="5"/>
  <c r="M24" i="5"/>
  <c r="M22" i="5"/>
  <c r="M21" i="5"/>
  <c r="M20" i="5"/>
  <c r="M19" i="5"/>
  <c r="M18" i="5"/>
  <c r="M16" i="5"/>
  <c r="M15" i="5"/>
  <c r="M13" i="5"/>
  <c r="M12" i="5"/>
  <c r="M11" i="5"/>
  <c r="M10" i="5"/>
  <c r="M9" i="5"/>
  <c r="M7" i="5"/>
  <c r="M6" i="5"/>
  <c r="M5" i="5"/>
  <c r="M3" i="5"/>
  <c r="J39" i="5"/>
  <c r="J38" i="5"/>
  <c r="J36" i="5"/>
  <c r="J35" i="5"/>
  <c r="J34" i="5"/>
  <c r="J33" i="5"/>
  <c r="J32" i="5"/>
  <c r="J31" i="5"/>
  <c r="J30" i="5"/>
  <c r="J29" i="5"/>
  <c r="J27" i="5"/>
  <c r="J26" i="5"/>
  <c r="J25" i="5"/>
  <c r="J24" i="5"/>
  <c r="J22" i="5"/>
  <c r="J21" i="5"/>
  <c r="J20" i="5"/>
  <c r="J19" i="5"/>
  <c r="J18" i="5"/>
  <c r="J16" i="5"/>
  <c r="J15" i="5"/>
  <c r="J13" i="5"/>
  <c r="J12" i="5"/>
  <c r="J11" i="5"/>
  <c r="J10" i="5"/>
  <c r="J9" i="5"/>
  <c r="J7" i="5"/>
  <c r="J6" i="5"/>
  <c r="J5" i="5"/>
  <c r="J3" i="5"/>
  <c r="G39" i="5"/>
  <c r="G38" i="5"/>
  <c r="G36" i="5"/>
  <c r="G35" i="5"/>
  <c r="G34" i="5"/>
  <c r="G33" i="5"/>
  <c r="G32" i="5"/>
  <c r="G31" i="5"/>
  <c r="G30" i="5"/>
  <c r="G29" i="5"/>
  <c r="G27" i="5"/>
  <c r="G26" i="5"/>
  <c r="G25" i="5"/>
  <c r="G24" i="5"/>
  <c r="G22" i="5"/>
  <c r="G21" i="5"/>
  <c r="G20" i="5"/>
  <c r="G19" i="5"/>
  <c r="G18" i="5"/>
  <c r="G16" i="5"/>
  <c r="G15" i="5"/>
  <c r="G13" i="5"/>
  <c r="G12" i="5"/>
  <c r="G11" i="5"/>
  <c r="G10" i="5"/>
  <c r="G9" i="5"/>
  <c r="G7" i="5"/>
  <c r="G6" i="5"/>
  <c r="G5" i="5"/>
  <c r="G3" i="5"/>
  <c r="D39" i="5"/>
  <c r="D38" i="5"/>
  <c r="D32" i="5"/>
  <c r="D33" i="5"/>
  <c r="D34" i="5"/>
  <c r="D35" i="5"/>
  <c r="D31" i="5"/>
  <c r="D30" i="5"/>
  <c r="D29" i="5"/>
  <c r="D27" i="5"/>
  <c r="D26" i="5"/>
  <c r="D25" i="5"/>
  <c r="D24" i="5"/>
  <c r="D22" i="5"/>
  <c r="D21" i="5"/>
  <c r="D20" i="5"/>
  <c r="D19" i="5"/>
  <c r="D18" i="5"/>
  <c r="D16" i="5"/>
  <c r="D15" i="5"/>
  <c r="D10" i="5"/>
  <c r="D11" i="5"/>
  <c r="D12" i="5"/>
  <c r="D13" i="5"/>
  <c r="D9" i="5"/>
  <c r="D6" i="5"/>
  <c r="D7" i="5"/>
  <c r="D5" i="5"/>
  <c r="D3" i="5"/>
  <c r="D36" i="5"/>
  <c r="L39" i="2" l="1"/>
  <c r="M39" i="2"/>
  <c r="M38" i="2"/>
  <c r="L38" i="2"/>
  <c r="J39" i="2"/>
  <c r="J38" i="2"/>
  <c r="H39" i="2"/>
  <c r="H38" i="2"/>
  <c r="F39" i="2"/>
  <c r="F38" i="2"/>
  <c r="D39" i="2"/>
  <c r="D38" i="2"/>
  <c r="B39" i="2"/>
  <c r="B38" i="2"/>
  <c r="L34" i="2" l="1"/>
  <c r="L35" i="2"/>
  <c r="L36" i="2"/>
  <c r="L33" i="2"/>
  <c r="L32" i="2"/>
  <c r="L31" i="2"/>
  <c r="L30" i="2"/>
  <c r="L29" i="2"/>
  <c r="L27" i="2"/>
  <c r="L26" i="2"/>
  <c r="L25" i="2"/>
  <c r="L24" i="2"/>
  <c r="L22" i="2"/>
  <c r="L21" i="2"/>
  <c r="L20" i="2"/>
  <c r="L19" i="2"/>
  <c r="L18" i="2"/>
  <c r="L16" i="2"/>
  <c r="L15" i="2"/>
  <c r="L10" i="2"/>
  <c r="L11" i="2"/>
  <c r="L12" i="2"/>
  <c r="L13" i="2"/>
  <c r="L9" i="2"/>
  <c r="L6" i="2"/>
  <c r="L7" i="2"/>
  <c r="L5" i="2"/>
  <c r="L3" i="2"/>
  <c r="J3" i="2" l="1"/>
  <c r="M3" i="2" s="1"/>
  <c r="H3" i="2"/>
  <c r="F3" i="2"/>
  <c r="D3" i="2"/>
  <c r="J36" i="2"/>
  <c r="M36" i="2" s="1"/>
  <c r="H36" i="2"/>
  <c r="F36" i="2"/>
  <c r="D36" i="2"/>
  <c r="B36" i="2"/>
  <c r="J35" i="2"/>
  <c r="M35" i="2" s="1"/>
  <c r="H35" i="2"/>
  <c r="F35" i="2"/>
  <c r="D35" i="2"/>
  <c r="B35" i="2"/>
  <c r="J34" i="2"/>
  <c r="M34" i="2" s="1"/>
  <c r="H34" i="2"/>
  <c r="F34" i="2"/>
  <c r="D34" i="2"/>
  <c r="B34" i="2"/>
  <c r="J33" i="2"/>
  <c r="M33" i="2" s="1"/>
  <c r="H33" i="2"/>
  <c r="F33" i="2"/>
  <c r="D33" i="2"/>
  <c r="B33" i="2"/>
  <c r="J32" i="2"/>
  <c r="M32" i="2" s="1"/>
  <c r="H32" i="2"/>
  <c r="F32" i="2"/>
  <c r="D32" i="2"/>
  <c r="B32" i="2"/>
  <c r="J31" i="2"/>
  <c r="M31" i="2" s="1"/>
  <c r="H31" i="2"/>
  <c r="F31" i="2"/>
  <c r="D31" i="2"/>
  <c r="B31" i="2"/>
  <c r="J30" i="2"/>
  <c r="M30" i="2" s="1"/>
  <c r="H30" i="2"/>
  <c r="F30" i="2"/>
  <c r="D30" i="2"/>
  <c r="B30" i="2"/>
  <c r="J29" i="2"/>
  <c r="M29" i="2" s="1"/>
  <c r="H29" i="2"/>
  <c r="F29" i="2"/>
  <c r="D29" i="2"/>
  <c r="B29" i="2"/>
  <c r="J27" i="2"/>
  <c r="M27" i="2" s="1"/>
  <c r="H27" i="2"/>
  <c r="F27" i="2"/>
  <c r="D27" i="2"/>
  <c r="B27" i="2"/>
  <c r="J26" i="2"/>
  <c r="M26" i="2" s="1"/>
  <c r="H26" i="2"/>
  <c r="F26" i="2"/>
  <c r="D26" i="2"/>
  <c r="B26" i="2"/>
  <c r="J25" i="2"/>
  <c r="M25" i="2" s="1"/>
  <c r="H25" i="2"/>
  <c r="F25" i="2"/>
  <c r="D25" i="2"/>
  <c r="B25" i="2"/>
  <c r="J24" i="2"/>
  <c r="M24" i="2" s="1"/>
  <c r="H24" i="2"/>
  <c r="F24" i="2"/>
  <c r="D24" i="2"/>
  <c r="B24" i="2"/>
  <c r="J22" i="2"/>
  <c r="M22" i="2" s="1"/>
  <c r="H22" i="2"/>
  <c r="F22" i="2"/>
  <c r="D22" i="2"/>
  <c r="B22" i="2"/>
  <c r="J21" i="2"/>
  <c r="M21" i="2" s="1"/>
  <c r="H21" i="2"/>
  <c r="F21" i="2"/>
  <c r="D21" i="2"/>
  <c r="B21" i="2"/>
  <c r="J20" i="2"/>
  <c r="M20" i="2" s="1"/>
  <c r="H20" i="2"/>
  <c r="F20" i="2"/>
  <c r="D20" i="2"/>
  <c r="B20" i="2"/>
  <c r="J19" i="2"/>
  <c r="M19" i="2" s="1"/>
  <c r="H19" i="2"/>
  <c r="F19" i="2"/>
  <c r="D19" i="2"/>
  <c r="B19" i="2"/>
  <c r="J18" i="2"/>
  <c r="M18" i="2" s="1"/>
  <c r="H18" i="2"/>
  <c r="F18" i="2"/>
  <c r="D18" i="2"/>
  <c r="B18" i="2"/>
  <c r="J16" i="2"/>
  <c r="M16" i="2" s="1"/>
  <c r="H16" i="2"/>
  <c r="F16" i="2"/>
  <c r="D16" i="2"/>
  <c r="B16" i="2"/>
  <c r="J15" i="2"/>
  <c r="M15" i="2" s="1"/>
  <c r="H15" i="2"/>
  <c r="F15" i="2"/>
  <c r="D15" i="2"/>
  <c r="B15" i="2"/>
  <c r="J13" i="2"/>
  <c r="M13" i="2" s="1"/>
  <c r="H13" i="2"/>
  <c r="F13" i="2"/>
  <c r="D13" i="2"/>
  <c r="B13" i="2"/>
  <c r="J12" i="2"/>
  <c r="M12" i="2" s="1"/>
  <c r="H12" i="2"/>
  <c r="F12" i="2"/>
  <c r="D12" i="2"/>
  <c r="B12" i="2"/>
  <c r="J11" i="2"/>
  <c r="M11" i="2" s="1"/>
  <c r="H11" i="2"/>
  <c r="F11" i="2"/>
  <c r="D11" i="2"/>
  <c r="B11" i="2"/>
  <c r="J10" i="2"/>
  <c r="M10" i="2" s="1"/>
  <c r="H10" i="2"/>
  <c r="F10" i="2"/>
  <c r="D10" i="2"/>
  <c r="B10" i="2"/>
  <c r="J9" i="2"/>
  <c r="M9" i="2" s="1"/>
  <c r="H9" i="2"/>
  <c r="F9" i="2"/>
  <c r="D9" i="2"/>
  <c r="B9" i="2"/>
  <c r="J7" i="2"/>
  <c r="M7" i="2" s="1"/>
  <c r="H7" i="2"/>
  <c r="F7" i="2"/>
  <c r="D7" i="2"/>
  <c r="B7" i="2"/>
  <c r="J6" i="2"/>
  <c r="M6" i="2" s="1"/>
  <c r="H6" i="2"/>
  <c r="F6" i="2"/>
  <c r="D6" i="2"/>
  <c r="B6" i="2"/>
  <c r="J5" i="2"/>
  <c r="M5" i="2" s="1"/>
  <c r="H5" i="2"/>
  <c r="F5" i="2"/>
  <c r="D5" i="2"/>
  <c r="B5" i="2"/>
  <c r="B3" i="2"/>
  <c r="M4" i="1" l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3" i="1"/>
  <c r="N3" i="1" s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5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3" i="1"/>
  <c r="F54" i="1"/>
  <c r="H54" i="1"/>
  <c r="J54" i="1"/>
  <c r="L54" i="1"/>
  <c r="D54" i="1"/>
</calcChain>
</file>

<file path=xl/sharedStrings.xml><?xml version="1.0" encoding="utf-8"?>
<sst xmlns="http://schemas.openxmlformats.org/spreadsheetml/2006/main" count="913" uniqueCount="124">
  <si>
    <t>degree</t>
  </si>
  <si>
    <t>Spring 2011</t>
  </si>
  <si>
    <t>Spring 2012</t>
  </si>
  <si>
    <t>Spring 2013</t>
  </si>
  <si>
    <t>Spring 2014</t>
  </si>
  <si>
    <t>Spring 2015</t>
  </si>
  <si>
    <t>Accounting</t>
  </si>
  <si>
    <t>TYC</t>
  </si>
  <si>
    <t>Ag. &amp; Nat. Res. Management</t>
  </si>
  <si>
    <t>AS</t>
  </si>
  <si>
    <t>CA</t>
  </si>
  <si>
    <t>Agriculture</t>
  </si>
  <si>
    <t>Agriculture and Food Technology</t>
  </si>
  <si>
    <t>Basic Public Health</t>
  </si>
  <si>
    <t>Bookkeeping</t>
  </si>
  <si>
    <t>Building Maintenance and Repair</t>
  </si>
  <si>
    <t>Building Technology</t>
  </si>
  <si>
    <t>AAS</t>
  </si>
  <si>
    <t>Business Administration</t>
  </si>
  <si>
    <t>AA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</si>
  <si>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</si>
  <si>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</si>
  <si>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</si>
  <si>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</si>
  <si>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</si>
  <si>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Early Childhood Education</t>
  </si>
  <si>
    <t>Electronic Engineering Technology</t>
  </si>
  <si>
    <t>Electronics Technology</t>
  </si>
  <si>
    <t>Elementary Education</t>
  </si>
  <si>
    <t>BA</t>
  </si>
  <si>
    <t>General Business</t>
  </si>
  <si>
    <t>General Studies</t>
  </si>
  <si>
    <t>Health Assistant Training Program</t>
  </si>
  <si>
    <t>Health Career Opportunities Program</t>
  </si>
  <si>
    <t>Hospitality and Tourism Management</t>
  </si>
  <si>
    <t>Law Enforcement</t>
  </si>
  <si>
    <t>Liberal Arts</t>
  </si>
  <si>
    <t>Liberal Arts / Media Studies</t>
  </si>
  <si>
    <t>Marine Science</t>
  </si>
  <si>
    <t>Micronesian Studies</t>
  </si>
  <si>
    <t>Nursing</t>
  </si>
  <si>
    <t>Nursing (PN)</t>
  </si>
  <si>
    <t>Nursing Assistant</t>
  </si>
  <si>
    <t>Nursing-RN</t>
  </si>
  <si>
    <t>Pre-Teacher Preparation</t>
  </si>
  <si>
    <t>Public Health</t>
  </si>
  <si>
    <t>Refrigerator and Air Conditioning</t>
  </si>
  <si>
    <t>Secretarial Science</t>
  </si>
  <si>
    <t>Small Engine, Equipment, and Outboard</t>
  </si>
  <si>
    <t>Special Education</t>
  </si>
  <si>
    <t>Teacher Education - Elementary</t>
  </si>
  <si>
    <t>Teacher Preparation - Elementary</t>
  </si>
  <si>
    <t>Telecommunication Technology</t>
  </si>
  <si>
    <t>Telecommunications</t>
  </si>
  <si>
    <t>Trial Counselor</t>
  </si>
  <si>
    <t>Unclassified</t>
  </si>
  <si>
    <t>UC</t>
  </si>
  <si>
    <t>Undeclared</t>
  </si>
  <si>
    <t>UD</t>
  </si>
  <si>
    <t>Major</t>
  </si>
  <si>
    <t>Students Total</t>
  </si>
  <si>
    <t>#</t>
  </si>
  <si>
    <t>Spring Semester Enrollment (Headcount) by Major and Degree</t>
  </si>
  <si>
    <t>5 Year Avg</t>
  </si>
  <si>
    <t>Sp15&gt;=Avg</t>
  </si>
  <si>
    <t>Category</t>
  </si>
  <si>
    <t>College (Headcount)</t>
  </si>
  <si>
    <t>Student Type</t>
  </si>
  <si>
    <t>Continuing</t>
  </si>
  <si>
    <t>New Student</t>
  </si>
  <si>
    <t>Returning Student</t>
  </si>
  <si>
    <t>Campus</t>
  </si>
  <si>
    <t>Chuuk</t>
  </si>
  <si>
    <t>Kosrae</t>
  </si>
  <si>
    <t>National</t>
  </si>
  <si>
    <t>Pohnpei</t>
  </si>
  <si>
    <t>Yap</t>
  </si>
  <si>
    <t>Full Time vs Part Time</t>
  </si>
  <si>
    <t>Full Time</t>
  </si>
  <si>
    <t>Part Time</t>
  </si>
  <si>
    <t>Origin</t>
  </si>
  <si>
    <t>Chuukese</t>
  </si>
  <si>
    <t>Kosraean</t>
  </si>
  <si>
    <t>Other</t>
  </si>
  <si>
    <t>Pohnpeian</t>
  </si>
  <si>
    <t>Yapese</t>
  </si>
  <si>
    <t>Age Group</t>
  </si>
  <si>
    <t>18 to 24</t>
  </si>
  <si>
    <t>25 to 39</t>
  </si>
  <si>
    <t>40+</t>
  </si>
  <si>
    <t>Under 18</t>
  </si>
  <si>
    <t>Degree Type</t>
  </si>
  <si>
    <t>Associate of Applied Science</t>
  </si>
  <si>
    <t>Associate of Arts</t>
  </si>
  <si>
    <t>Associate of Science</t>
  </si>
  <si>
    <t>Bachelor of Arts</t>
  </si>
  <si>
    <t>Certificate of Achievement</t>
  </si>
  <si>
    <t>Third-Year Certificate of Achievement</t>
  </si>
  <si>
    <t>Trend Sp15 &gt;=Avg</t>
  </si>
  <si>
    <t>Spring Semester National Campus Enrollment by Student Type FT vs PT, Origin, Age Group, Degree Type and Gender</t>
  </si>
  <si>
    <t>Caegory</t>
  </si>
  <si>
    <t>Student Tyupe</t>
  </si>
  <si>
    <t>Gender</t>
  </si>
  <si>
    <t>Female</t>
  </si>
  <si>
    <t>Male</t>
  </si>
  <si>
    <t>College</t>
  </si>
  <si>
    <t>Spring Semester Course Completion Rates (ABCorP Grades)</t>
  </si>
  <si>
    <t>Basic Skills &amp; ESL</t>
  </si>
  <si>
    <t>CTE</t>
  </si>
  <si>
    <t>Liberal Education/Transfer</t>
  </si>
  <si>
    <t>Program Category</t>
  </si>
  <si>
    <t>New</t>
  </si>
  <si>
    <t>Returning</t>
  </si>
  <si>
    <t>AgeGroup</t>
  </si>
  <si>
    <t>Students</t>
  </si>
  <si>
    <t>FTE</t>
  </si>
  <si>
    <t>Full  Time vs Part Time</t>
  </si>
  <si>
    <t>State Origin</t>
  </si>
  <si>
    <t>Degree type</t>
  </si>
  <si>
    <t>Spring Semester Credits, # of Students, Full Time Equivalent (Credits/Enrollment)</t>
  </si>
  <si>
    <t>CCABCP</t>
  </si>
  <si>
    <t>#grades</t>
  </si>
  <si>
    <t>Spring Semester Enrollment by Student Type, Campus, FT vs PT, State of Origin, Age and Degree Type</t>
  </si>
  <si>
    <t xml:space="preserve">Spring Semester Enrollment Trends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</si>
</sst>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</cellStyleXfs>
  <cellXfs count="55">
    <xf numFmtId="0" fontId="0" fillId="0" borderId="0" xfId="0"/>
    <xf numFmtId="164" fontId="0" fillId="0" borderId="0" xfId="0" applyNumberFormat="1"/>
    <xf numFmtId="0" fontId="1" fillId="2" borderId="1" xfId="1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164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2" fillId="0" borderId="1" xfId="1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1" fillId="2" borderId="1" xfId="1" applyFont="1" applyFill="1" applyBorder="1" applyAlignment="1"/>
    <xf numFmtId="0" fontId="1" fillId="2" borderId="2" xfId="1" applyFont="1" applyFill="1" applyBorder="1" applyAlignment="1">
      <alignment horizontal="center"/>
    </xf>
    <xf numFmtId="0" fontId="0" fillId="0" borderId="1" xfId="0" applyBorder="1" applyAlignment="1"/>
    <xf numFmtId="164" fontId="0" fillId="0" borderId="1" xfId="0" applyNumberFormat="1" applyBorder="1" applyAlignment="1"/>
    <xf numFmtId="1" fontId="4" fillId="3" borderId="1" xfId="0" applyNumberFormat="1" applyFont="1" applyFill="1" applyBorder="1"/>
    <xf numFmtId="0" fontId="1" fillId="4" borderId="1" xfId="2" applyFont="1" applyFill="1" applyBorder="1" applyAlignment="1">
      <alignment horizontal="center"/>
    </xf>
    <xf numFmtId="1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3" applyFont="1" applyFill="1" applyBorder="1" applyAlignment="1">
      <alignment horizontal="left"/>
    </xf>
    <xf numFmtId="0" fontId="1" fillId="2" borderId="1" xfId="3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3" applyFont="1" applyFill="1" applyBorder="1" applyAlignment="1">
      <alignment horizontal="left" wrapText="1"/>
    </xf>
    <xf numFmtId="0" fontId="1" fillId="0" borderId="1" xfId="3" applyFont="1" applyFill="1" applyBorder="1" applyAlignment="1">
      <alignment horizontal="right" wrapText="1"/>
    </xf>
    <xf numFmtId="0" fontId="2" fillId="0" borderId="1" xfId="3" applyBorder="1"/>
    <xf numFmtId="164" fontId="0" fillId="0" borderId="1" xfId="0" applyNumberFormat="1" applyBorder="1"/>
    <xf numFmtId="0" fontId="1" fillId="0" borderId="1" xfId="4" applyFont="1" applyFill="1" applyBorder="1" applyAlignment="1">
      <alignment horizontal="right" wrapText="1"/>
    </xf>
    <xf numFmtId="0" fontId="1" fillId="0" borderId="1" xfId="4" applyFont="1" applyFill="1" applyBorder="1" applyAlignment="1">
      <alignment horizontal="left" wrapText="1"/>
    </xf>
    <xf numFmtId="0" fontId="5" fillId="0" borderId="1" xfId="5" applyFont="1" applyFill="1" applyBorder="1" applyAlignment="1">
      <alignment horizontal="right" wrapText="1"/>
    </xf>
    <xf numFmtId="165" fontId="0" fillId="0" borderId="0" xfId="0" applyNumberFormat="1"/>
    <xf numFmtId="0" fontId="5" fillId="2" borderId="1" xfId="6" applyFont="1" applyFill="1" applyBorder="1" applyAlignment="1">
      <alignment horizontal="center"/>
    </xf>
    <xf numFmtId="165" fontId="1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0" fontId="5" fillId="0" borderId="1" xfId="6" applyFont="1" applyFill="1" applyBorder="1" applyAlignment="1">
      <alignment horizontal="right" wrapText="1"/>
    </xf>
    <xf numFmtId="0" fontId="6" fillId="0" borderId="1" xfId="6" applyBorder="1"/>
    <xf numFmtId="0" fontId="1" fillId="2" borderId="1" xfId="6" applyFont="1" applyFill="1" applyBorder="1" applyAlignment="1">
      <alignment horizontal="left"/>
    </xf>
    <xf numFmtId="0" fontId="5" fillId="0" borderId="1" xfId="6" applyFont="1" applyFill="1" applyBorder="1" applyAlignment="1">
      <alignment horizontal="left" wrapText="1"/>
    </xf>
    <xf numFmtId="0" fontId="5" fillId="2" borderId="1" xfId="6" applyFont="1" applyFill="1" applyBorder="1" applyAlignment="1">
      <alignment horizontal="left"/>
    </xf>
    <xf numFmtId="0" fontId="1" fillId="0" borderId="1" xfId="1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4" borderId="1" xfId="3" applyFont="1" applyFill="1" applyBorder="1" applyAlignment="1">
      <alignment horizontal="left"/>
    </xf>
    <xf numFmtId="0" fontId="1" fillId="4" borderId="3" xfId="3" applyFont="1" applyFill="1" applyBorder="1" applyAlignment="1">
      <alignment horizontal="center"/>
    </xf>
    <xf numFmtId="0" fontId="1" fillId="4" borderId="1" xfId="3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1" xfId="5" applyFont="1" applyFill="1" applyBorder="1" applyAlignment="1">
      <alignment horizontal="right" wrapText="1"/>
    </xf>
    <xf numFmtId="9" fontId="1" fillId="0" borderId="1" xfId="1" applyNumberFormat="1" applyFont="1" applyFill="1" applyBorder="1" applyAlignment="1">
      <alignment horizontal="right" wrapText="1"/>
    </xf>
    <xf numFmtId="9" fontId="1" fillId="0" borderId="1" xfId="5" applyNumberFormat="1" applyFont="1" applyFill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7">
    <cellStyle name="Normal" xfId="0" builtinId="0"/>
    <cellStyle name="Normal_headcount" xfId="5"/>
    <cellStyle name="Normal_major" xfId="2"/>
    <cellStyle name="Normal_Sheet1" xfId="1"/>
    <cellStyle name="Normal_Sheet1_1" xfId="3"/>
    <cellStyle name="Normal_Sheet1_2" xfId="6"/>
    <cellStyle name="Normal_Shee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Spring Semester Enrollment by</a:t>
            </a:r>
            <a:r>
              <a:rPr lang="en-US" sz="1100" b="1" baseline="0"/>
              <a:t> Term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[1]headount_graphs!$A$3</c:f>
              <c:strCache>
                <c:ptCount val="1"/>
                <c:pt idx="0">
                  <c:v>College (Headcount)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[1]headount_graphs!$B$2:$F$2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[1]headount_graphs!$B$3:$F$3</c:f>
              <c:numCache>
                <c:formatCode>General</c:formatCode>
                <c:ptCount val="5"/>
                <c:pt idx="0">
                  <c:v>2397</c:v>
                </c:pt>
                <c:pt idx="1">
                  <c:v>2543</c:v>
                </c:pt>
                <c:pt idx="2">
                  <c:v>2337</c:v>
                </c:pt>
                <c:pt idx="3">
                  <c:v>2094</c:v>
                </c:pt>
                <c:pt idx="4">
                  <c:v>2099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24185792"/>
        <c:axId val="-224186336"/>
      </c:barChart>
      <c:catAx>
        <c:axId val="-22418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4186336"/>
        <c:crosses val="autoZero"/>
        <c:auto val="1"/>
        <c:lblAlgn val="ctr"/>
        <c:lblOffset val="100"/>
        <c:noMultiLvlLbl val="0"/>
      </c:catAx>
      <c:valAx>
        <c:axId val="-22418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418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Course Completion</a:t>
            </a:r>
            <a:r>
              <a:rPr lang="en-US" baseline="0"/>
              <a:t> ABCorP by Campus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cc_graphs!$O$9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cc_graphs!$O$10:$O$14</c:f>
              <c:numCache>
                <c:formatCode>0.0%</c:formatCode>
                <c:ptCount val="5"/>
                <c:pt idx="0">
                  <c:v>0.66408768536428109</c:v>
                </c:pt>
                <c:pt idx="1">
                  <c:v>0.65546218487394958</c:v>
                </c:pt>
                <c:pt idx="2">
                  <c:v>0.6945491082642552</c:v>
                </c:pt>
                <c:pt idx="3">
                  <c:v>0.67821285140562249</c:v>
                </c:pt>
                <c:pt idx="4">
                  <c:v>0.72965116279069764</c:v>
                </c:pt>
              </c:numCache>
            </c:numRef>
          </c:val>
        </c:ser>
        <c:ser>
          <c:idx val="1"/>
          <c:order val="1"/>
          <c:tx>
            <c:strRef>
              <c:f>cc_graphs!$P$9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cc_graphs!$P$10:$P$14</c:f>
              <c:numCache>
                <c:formatCode>0.0%</c:formatCode>
                <c:ptCount val="5"/>
                <c:pt idx="0">
                  <c:v>0.60523038605230384</c:v>
                </c:pt>
                <c:pt idx="1">
                  <c:v>0.67767503302509913</c:v>
                </c:pt>
                <c:pt idx="2">
                  <c:v>0.69467213114754101</c:v>
                </c:pt>
                <c:pt idx="3">
                  <c:v>0.62038590604026844</c:v>
                </c:pt>
                <c:pt idx="4">
                  <c:v>0.76973684210526316</c:v>
                </c:pt>
              </c:numCache>
            </c:numRef>
          </c:val>
        </c:ser>
        <c:ser>
          <c:idx val="2"/>
          <c:order val="2"/>
          <c:tx>
            <c:strRef>
              <c:f>cc_graphs!$Q$9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cc_graphs!$Q$10:$Q$14</c:f>
              <c:numCache>
                <c:formatCode>0.0%</c:formatCode>
                <c:ptCount val="5"/>
                <c:pt idx="0">
                  <c:v>0.57650471356055111</c:v>
                </c:pt>
                <c:pt idx="1">
                  <c:v>0.66838487972508587</c:v>
                </c:pt>
                <c:pt idx="2">
                  <c:v>0.62496755774720991</c:v>
                </c:pt>
                <c:pt idx="3">
                  <c:v>0.62765406525116518</c:v>
                </c:pt>
                <c:pt idx="4">
                  <c:v>0.71130952380952384</c:v>
                </c:pt>
              </c:numCache>
            </c:numRef>
          </c:val>
        </c:ser>
        <c:ser>
          <c:idx val="3"/>
          <c:order val="3"/>
          <c:tx>
            <c:strRef>
              <c:f>cc_graphs!$R$9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cc_graphs!$R$10:$R$14</c:f>
              <c:numCache>
                <c:formatCode>0.0%</c:formatCode>
                <c:ptCount val="5"/>
                <c:pt idx="0">
                  <c:v>0.72585669781931461</c:v>
                </c:pt>
                <c:pt idx="1">
                  <c:v>0.63034188034188032</c:v>
                </c:pt>
                <c:pt idx="2">
                  <c:v>0.67279309384572539</c:v>
                </c:pt>
                <c:pt idx="3">
                  <c:v>0.71505958829902494</c:v>
                </c:pt>
                <c:pt idx="4">
                  <c:v>0.7052117263843648</c:v>
                </c:pt>
              </c:numCache>
            </c:numRef>
          </c:val>
        </c:ser>
        <c:ser>
          <c:idx val="4"/>
          <c:order val="4"/>
          <c:tx>
            <c:strRef>
              <c:f>cc_graphs!$S$9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cc_graphs!$N$10:$N$14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cc_graphs!$S$10:$S$14</c:f>
              <c:numCache>
                <c:formatCode>0.0%</c:formatCode>
                <c:ptCount val="5"/>
                <c:pt idx="0">
                  <c:v>0.66590126291618834</c:v>
                </c:pt>
                <c:pt idx="1">
                  <c:v>0.66717791411042948</c:v>
                </c:pt>
                <c:pt idx="2">
                  <c:v>0.71568919321226554</c:v>
                </c:pt>
                <c:pt idx="3">
                  <c:v>0.66529984623270122</c:v>
                </c:pt>
                <c:pt idx="4">
                  <c:v>0.72636815920398012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8217760"/>
        <c:axId val="-2108213408"/>
      </c:barChart>
      <c:catAx>
        <c:axId val="-210821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213408"/>
        <c:crosses val="autoZero"/>
        <c:auto val="1"/>
        <c:lblAlgn val="ctr"/>
        <c:lblOffset val="100"/>
        <c:noMultiLvlLbl val="0"/>
      </c:catAx>
      <c:valAx>
        <c:axId val="-210821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217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Course Completion ABCorP</a:t>
            </a:r>
            <a:r>
              <a:rPr lang="en-US" baseline="0"/>
              <a:t> by Program Category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cc_graphs!$O$39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cc_graphs!$O$40:$O$43</c:f>
              <c:numCache>
                <c:formatCode>0.0%</c:formatCode>
                <c:ptCount val="4"/>
                <c:pt idx="0">
                  <c:v>0.57449962935507781</c:v>
                </c:pt>
                <c:pt idx="1">
                  <c:v>0.71202185792349726</c:v>
                </c:pt>
                <c:pt idx="2">
                  <c:v>0.70019193857965456</c:v>
                </c:pt>
                <c:pt idx="3">
                  <c:v>0.7046467218332273</c:v>
                </c:pt>
              </c:numCache>
            </c:numRef>
          </c:val>
        </c:ser>
        <c:ser>
          <c:idx val="1"/>
          <c:order val="1"/>
          <c:tx>
            <c:strRef>
              <c:f>cc_graphs!$P$39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cc_graphs!$P$40:$P$43</c:f>
              <c:numCache>
                <c:formatCode>0.0%</c:formatCode>
                <c:ptCount val="4"/>
                <c:pt idx="0">
                  <c:v>0.52124891587163924</c:v>
                </c:pt>
                <c:pt idx="1">
                  <c:v>0.70053475935828879</c:v>
                </c:pt>
                <c:pt idx="2">
                  <c:v>0.68741159830268739</c:v>
                </c:pt>
                <c:pt idx="3">
                  <c:v>0.67294413057124924</c:v>
                </c:pt>
              </c:numCache>
            </c:numRef>
          </c:val>
        </c:ser>
        <c:ser>
          <c:idx val="2"/>
          <c:order val="2"/>
          <c:tx>
            <c:strRef>
              <c:f>cc_graphs!$Q$39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cc_graphs!$Q$40:$Q$43</c:f>
              <c:numCache>
                <c:formatCode>0.0%</c:formatCode>
                <c:ptCount val="4"/>
                <c:pt idx="0">
                  <c:v>0.53081232492997199</c:v>
                </c:pt>
                <c:pt idx="1">
                  <c:v>0.67978620019436342</c:v>
                </c:pt>
                <c:pt idx="2">
                  <c:v>0.62066447608616282</c:v>
                </c:pt>
                <c:pt idx="3">
                  <c:v>0.62078458362009636</c:v>
                </c:pt>
              </c:numCache>
            </c:numRef>
          </c:val>
        </c:ser>
        <c:ser>
          <c:idx val="3"/>
          <c:order val="3"/>
          <c:tx>
            <c:strRef>
              <c:f>cc_graphs!$R$39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cc_graphs!$R$40:$R$43</c:f>
              <c:numCache>
                <c:formatCode>0.0%</c:formatCode>
                <c:ptCount val="4"/>
                <c:pt idx="0">
                  <c:v>0.61809045226130654</c:v>
                </c:pt>
                <c:pt idx="1">
                  <c:v>0.72505800464037118</c:v>
                </c:pt>
                <c:pt idx="2">
                  <c:v>0.7087840761575076</c:v>
                </c:pt>
                <c:pt idx="3">
                  <c:v>0.67257638626933236</c:v>
                </c:pt>
              </c:numCache>
            </c:numRef>
          </c:val>
        </c:ser>
        <c:ser>
          <c:idx val="4"/>
          <c:order val="4"/>
          <c:tx>
            <c:strRef>
              <c:f>cc_graphs!$S$39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cc_graphs!$N$40:$N$43</c:f>
              <c:strCache>
                <c:ptCount val="4"/>
                <c:pt idx="0">
                  <c:v>Basic Skills &amp; ESL</c:v>
                </c:pt>
                <c:pt idx="1">
                  <c:v>CTE</c:v>
                </c:pt>
                <c:pt idx="2">
                  <c:v>Liberal Education/Transfer</c:v>
                </c:pt>
                <c:pt idx="3">
                  <c:v>Other</c:v>
                </c:pt>
              </c:strCache>
            </c:strRef>
          </c:cat>
          <c:val>
            <c:numRef>
              <c:f>cc_graphs!$S$40:$S$43</c:f>
              <c:numCache>
                <c:formatCode>0.0%</c:formatCode>
                <c:ptCount val="4"/>
                <c:pt idx="0">
                  <c:v>0.5736434108527132</c:v>
                </c:pt>
                <c:pt idx="1">
                  <c:v>0.70584829183555298</c:v>
                </c:pt>
                <c:pt idx="2">
                  <c:v>0.69210526315789478</c:v>
                </c:pt>
                <c:pt idx="3">
                  <c:v>0.72842438638163098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8216128"/>
        <c:axId val="-2108214496"/>
      </c:barChart>
      <c:catAx>
        <c:axId val="-210821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214496"/>
        <c:crosses val="autoZero"/>
        <c:auto val="1"/>
        <c:lblAlgn val="ctr"/>
        <c:lblOffset val="100"/>
        <c:noMultiLvlLbl val="0"/>
      </c:catAx>
      <c:valAx>
        <c:axId val="-21082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216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Enrollment</a:t>
            </a:r>
            <a:r>
              <a:rPr lang="en-US" sz="1200" b="1" baseline="0"/>
              <a:t> by Student Type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[1]headount_graphs!$A$5</c:f>
              <c:strCache>
                <c:ptCount val="1"/>
                <c:pt idx="0">
                  <c:v>Continuing</c:v>
                </c:pt>
              </c:strCache>
            </c:strRef>
          </c:tx>
          <c:spPr>
            <a:ln w="28575" cap="rnd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[1]headount_graphs!$B$4:$F$4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[1]headount_graphs!$B$5:$F$5</c:f>
              <c:numCache>
                <c:formatCode>General</c:formatCode>
                <c:ptCount val="5"/>
                <c:pt idx="0">
                  <c:v>2171</c:v>
                </c:pt>
                <c:pt idx="1">
                  <c:v>2304</c:v>
                </c:pt>
                <c:pt idx="2">
                  <c:v>2131</c:v>
                </c:pt>
                <c:pt idx="3">
                  <c:v>1855</c:v>
                </c:pt>
                <c:pt idx="4">
                  <c:v>1853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[1]headount_graphs!$A$6</c:f>
              <c:strCache>
                <c:ptCount val="1"/>
                <c:pt idx="0">
                  <c:v>New Student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[1]headount_graphs!$B$4:$F$4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[1]headount_graphs!$B$6:$F$6</c:f>
              <c:numCache>
                <c:formatCode>General</c:formatCode>
                <c:ptCount val="5"/>
                <c:pt idx="0">
                  <c:v>115</c:v>
                </c:pt>
                <c:pt idx="1">
                  <c:v>125</c:v>
                </c:pt>
                <c:pt idx="2">
                  <c:v>86</c:v>
                </c:pt>
                <c:pt idx="3">
                  <c:v>129</c:v>
                </c:pt>
                <c:pt idx="4">
                  <c:v>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[1]headount_graphs!$A$7</c:f>
              <c:strCache>
                <c:ptCount val="1"/>
                <c:pt idx="0">
                  <c:v>Returning Student</c:v>
                </c:pt>
              </c:strCache>
            </c:strRef>
          </c:tx>
          <c:spPr>
            <a:ln w="28575" cap="rnd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[1]headount_graphs!$B$4:$F$4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[1]headount_graphs!$B$7:$F$7</c:f>
              <c:numCache>
                <c:formatCode>General</c:formatCode>
                <c:ptCount val="5"/>
                <c:pt idx="0">
                  <c:v>111</c:v>
                </c:pt>
                <c:pt idx="1">
                  <c:v>114</c:v>
                </c:pt>
                <c:pt idx="2">
                  <c:v>120</c:v>
                </c:pt>
                <c:pt idx="3">
                  <c:v>110</c:v>
                </c:pt>
                <c:pt idx="4">
                  <c:v>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24184160"/>
        <c:axId val="-224182528"/>
      </c:lineChart>
      <c:catAx>
        <c:axId val="-22418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4182528"/>
        <c:crosses val="autoZero"/>
        <c:auto val="1"/>
        <c:lblAlgn val="ctr"/>
        <c:lblOffset val="100"/>
        <c:noMultiLvlLbl val="0"/>
      </c:catAx>
      <c:valAx>
        <c:axId val="-2241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24184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Enrollment by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[1]headount_graphs!$B$8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[1]headount_graphs!$B$9:$B$13</c:f>
              <c:numCache>
                <c:formatCode>General</c:formatCode>
                <c:ptCount val="5"/>
                <c:pt idx="0">
                  <c:v>433</c:v>
                </c:pt>
                <c:pt idx="1">
                  <c:v>218</c:v>
                </c:pt>
                <c:pt idx="2">
                  <c:v>985</c:v>
                </c:pt>
                <c:pt idx="3">
                  <c:v>558</c:v>
                </c:pt>
                <c:pt idx="4">
                  <c:v>203</c:v>
                </c:pt>
              </c:numCache>
            </c:numRef>
          </c:val>
        </c:ser>
        <c:ser>
          <c:idx val="1"/>
          <c:order val="1"/>
          <c:tx>
            <c:strRef>
              <c:f>[1]headount_graphs!$C$8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[1]headount_graphs!$C$9:$C$13</c:f>
              <c:numCache>
                <c:formatCode>General</c:formatCode>
                <c:ptCount val="5"/>
                <c:pt idx="0">
                  <c:v>428</c:v>
                </c:pt>
                <c:pt idx="1">
                  <c:v>244</c:v>
                </c:pt>
                <c:pt idx="2">
                  <c:v>959</c:v>
                </c:pt>
                <c:pt idx="3">
                  <c:v>691</c:v>
                </c:pt>
                <c:pt idx="4">
                  <c:v>221</c:v>
                </c:pt>
              </c:numCache>
            </c:numRef>
          </c:val>
        </c:ser>
        <c:ser>
          <c:idx val="2"/>
          <c:order val="2"/>
          <c:tx>
            <c:strRef>
              <c:f>[1]headount_graphs!$D$8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[1]headount_graphs!$D$9:$D$13</c:f>
              <c:numCache>
                <c:formatCode>General</c:formatCode>
                <c:ptCount val="5"/>
                <c:pt idx="0">
                  <c:v>372</c:v>
                </c:pt>
                <c:pt idx="1">
                  <c:v>215</c:v>
                </c:pt>
                <c:pt idx="2">
                  <c:v>976</c:v>
                </c:pt>
                <c:pt idx="3">
                  <c:v>586</c:v>
                </c:pt>
                <c:pt idx="4">
                  <c:v>188</c:v>
                </c:pt>
              </c:numCache>
            </c:numRef>
          </c:val>
        </c:ser>
        <c:ser>
          <c:idx val="3"/>
          <c:order val="3"/>
          <c:tx>
            <c:strRef>
              <c:f>[1]headount_graphs!$E$8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[1]headount_graphs!$E$9:$E$13</c:f>
              <c:numCache>
                <c:formatCode>General</c:formatCode>
                <c:ptCount val="5"/>
                <c:pt idx="0">
                  <c:v>266</c:v>
                </c:pt>
                <c:pt idx="1">
                  <c:v>158</c:v>
                </c:pt>
                <c:pt idx="2">
                  <c:v>937</c:v>
                </c:pt>
                <c:pt idx="3">
                  <c:v>553</c:v>
                </c:pt>
                <c:pt idx="4">
                  <c:v>180</c:v>
                </c:pt>
              </c:numCache>
            </c:numRef>
          </c:val>
        </c:ser>
        <c:ser>
          <c:idx val="4"/>
          <c:order val="4"/>
          <c:tx>
            <c:strRef>
              <c:f>[1]headount_graphs!$F$8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[1]headount_graphs!$A$9:$A$13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[1]headount_graphs!$F$9:$F$13</c:f>
              <c:numCache>
                <c:formatCode>General</c:formatCode>
                <c:ptCount val="5"/>
                <c:pt idx="0">
                  <c:v>238</c:v>
                </c:pt>
                <c:pt idx="1">
                  <c:v>218</c:v>
                </c:pt>
                <c:pt idx="2">
                  <c:v>847</c:v>
                </c:pt>
                <c:pt idx="3">
                  <c:v>604</c:v>
                </c:pt>
                <c:pt idx="4">
                  <c:v>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5594320"/>
        <c:axId val="-2115597040"/>
      </c:barChart>
      <c:catAx>
        <c:axId val="-211559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5597040"/>
        <c:crosses val="autoZero"/>
        <c:auto val="1"/>
        <c:lblAlgn val="ctr"/>
        <c:lblOffset val="100"/>
        <c:noMultiLvlLbl val="0"/>
      </c:catAx>
      <c:valAx>
        <c:axId val="-211559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5594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 Full Time versus Part Time ($)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[1]headount_graphs!$A$43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[1]headount_graphs!$B$42:$F$42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[1]headount_graphs!$B$43:$F$43</c:f>
              <c:numCache>
                <c:formatCode>General</c:formatCode>
                <c:ptCount val="5"/>
                <c:pt idx="0">
                  <c:v>0.7309136420525657</c:v>
                </c:pt>
                <c:pt idx="1">
                  <c:v>0.69366889500589857</c:v>
                </c:pt>
                <c:pt idx="2">
                  <c:v>0.65040650406504064</c:v>
                </c:pt>
                <c:pt idx="3">
                  <c:v>0.6485195797516714</c:v>
                </c:pt>
                <c:pt idx="4">
                  <c:v>0.6550738446879466</c:v>
                </c:pt>
              </c:numCache>
            </c:numRef>
          </c:val>
        </c:ser>
        <c:ser>
          <c:idx val="1"/>
          <c:order val="1"/>
          <c:tx>
            <c:strRef>
              <c:f>[1]headount_graphs!$A$44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[1]headount_graphs!$B$42:$F$42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[1]headount_graphs!$B$44:$F$44</c:f>
              <c:numCache>
                <c:formatCode>General</c:formatCode>
                <c:ptCount val="5"/>
                <c:pt idx="0">
                  <c:v>0.2690863579474343</c:v>
                </c:pt>
                <c:pt idx="1">
                  <c:v>0.30633110499410143</c:v>
                </c:pt>
                <c:pt idx="2">
                  <c:v>0.34959349593495936</c:v>
                </c:pt>
                <c:pt idx="3">
                  <c:v>0.35148042024832854</c:v>
                </c:pt>
                <c:pt idx="4">
                  <c:v>0.34492615531205334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2115593776"/>
        <c:axId val="-16725568"/>
      </c:barChart>
      <c:catAx>
        <c:axId val="-211559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25568"/>
        <c:crosses val="autoZero"/>
        <c:auto val="1"/>
        <c:lblAlgn val="ctr"/>
        <c:lblOffset val="100"/>
        <c:noMultiLvlLbl val="0"/>
      </c:catAx>
      <c:valAx>
        <c:axId val="-167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5593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Semester</a:t>
            </a:r>
            <a:r>
              <a:rPr lang="en-US" sz="1200" b="1" baseline="0"/>
              <a:t> Enrollment by Gender (%)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[1]headount_graphs!$A$47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[1]headount_graphs!$B$46:$F$46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[1]headount_graphs!$B$47:$F$47</c:f>
              <c:numCache>
                <c:formatCode>General</c:formatCode>
                <c:ptCount val="5"/>
                <c:pt idx="0">
                  <c:v>0.53733833959115562</c:v>
                </c:pt>
                <c:pt idx="1">
                  <c:v>0.52654345261502167</c:v>
                </c:pt>
                <c:pt idx="2">
                  <c:v>0.53273427471116819</c:v>
                </c:pt>
                <c:pt idx="3">
                  <c:v>0.53295128939828085</c:v>
                </c:pt>
                <c:pt idx="4">
                  <c:v>0.53835159599809435</c:v>
                </c:pt>
              </c:numCache>
            </c:numRef>
          </c:val>
        </c:ser>
        <c:ser>
          <c:idx val="1"/>
          <c:order val="1"/>
          <c:tx>
            <c:strRef>
              <c:f>[1]headount_graphs!$A$48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[1]headount_graphs!$B$46:$F$46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[1]headount_graphs!$B$48:$F$48</c:f>
              <c:numCache>
                <c:formatCode>General</c:formatCode>
                <c:ptCount val="5"/>
                <c:pt idx="0">
                  <c:v>0.46266166040884438</c:v>
                </c:pt>
                <c:pt idx="1">
                  <c:v>0.47345654738497839</c:v>
                </c:pt>
                <c:pt idx="2">
                  <c:v>0.46726572528883181</c:v>
                </c:pt>
                <c:pt idx="3">
                  <c:v>0.46704871060171921</c:v>
                </c:pt>
                <c:pt idx="4">
                  <c:v>0.46164840400190565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-16727744"/>
        <c:axId val="-16725024"/>
      </c:barChart>
      <c:catAx>
        <c:axId val="-1672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25024"/>
        <c:crosses val="autoZero"/>
        <c:auto val="1"/>
        <c:lblAlgn val="ctr"/>
        <c:lblOffset val="100"/>
        <c:noMultiLvlLbl val="0"/>
      </c:catAx>
      <c:valAx>
        <c:axId val="-1672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27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Spring Semesster by State of Origin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[1]headount_graphs!$B$51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[1]headount_graphs!$B$52:$B$55</c:f>
              <c:numCache>
                <c:formatCode>General</c:formatCode>
                <c:ptCount val="4"/>
                <c:pt idx="0">
                  <c:v>511</c:v>
                </c:pt>
                <c:pt idx="1">
                  <c:v>280</c:v>
                </c:pt>
                <c:pt idx="2">
                  <c:v>1297</c:v>
                </c:pt>
                <c:pt idx="3">
                  <c:v>302</c:v>
                </c:pt>
              </c:numCache>
            </c:numRef>
          </c:val>
        </c:ser>
        <c:ser>
          <c:idx val="1"/>
          <c:order val="1"/>
          <c:tx>
            <c:strRef>
              <c:f>[1]headount_graphs!$C$51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[1]headount_graphs!$C$52:$C$55</c:f>
              <c:numCache>
                <c:formatCode>General</c:formatCode>
                <c:ptCount val="4"/>
                <c:pt idx="0">
                  <c:v>510</c:v>
                </c:pt>
                <c:pt idx="1">
                  <c:v>311</c:v>
                </c:pt>
                <c:pt idx="2">
                  <c:v>1394</c:v>
                </c:pt>
                <c:pt idx="3">
                  <c:v>322</c:v>
                </c:pt>
              </c:numCache>
            </c:numRef>
          </c:val>
        </c:ser>
        <c:ser>
          <c:idx val="2"/>
          <c:order val="2"/>
          <c:tx>
            <c:strRef>
              <c:f>[1]headount_graphs!$D$51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[1]headount_graphs!$D$52:$D$55</c:f>
              <c:numCache>
                <c:formatCode>General</c:formatCode>
                <c:ptCount val="4"/>
                <c:pt idx="0">
                  <c:v>450</c:v>
                </c:pt>
                <c:pt idx="1">
                  <c:v>292</c:v>
                </c:pt>
                <c:pt idx="2">
                  <c:v>1294</c:v>
                </c:pt>
                <c:pt idx="3">
                  <c:v>291</c:v>
                </c:pt>
              </c:numCache>
            </c:numRef>
          </c:val>
        </c:ser>
        <c:ser>
          <c:idx val="3"/>
          <c:order val="3"/>
          <c:tx>
            <c:strRef>
              <c:f>[1]headount_graphs!$E$51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[1]headount_graphs!$E$52:$E$55</c:f>
              <c:numCache>
                <c:formatCode>General</c:formatCode>
                <c:ptCount val="4"/>
                <c:pt idx="0">
                  <c:v>338</c:v>
                </c:pt>
                <c:pt idx="1">
                  <c:v>231</c:v>
                </c:pt>
                <c:pt idx="2">
                  <c:v>1229</c:v>
                </c:pt>
                <c:pt idx="3">
                  <c:v>285</c:v>
                </c:pt>
              </c:numCache>
            </c:numRef>
          </c:val>
        </c:ser>
        <c:ser>
          <c:idx val="4"/>
          <c:order val="4"/>
          <c:tx>
            <c:strRef>
              <c:f>[1]headount_graphs!$F$51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[1]headount_graphs!$A$52:$A$55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[1]headount_graphs!$F$52:$F$55</c:f>
              <c:numCache>
                <c:formatCode>General</c:formatCode>
                <c:ptCount val="4"/>
                <c:pt idx="0">
                  <c:v>316</c:v>
                </c:pt>
                <c:pt idx="1">
                  <c:v>271</c:v>
                </c:pt>
                <c:pt idx="2">
                  <c:v>1213</c:v>
                </c:pt>
                <c:pt idx="3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663312"/>
        <c:axId val="-16664400"/>
      </c:barChart>
      <c:catAx>
        <c:axId val="-166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664400"/>
        <c:crosses val="autoZero"/>
        <c:auto val="1"/>
        <c:lblAlgn val="ctr"/>
        <c:lblOffset val="100"/>
        <c:noMultiLvlLbl val="0"/>
      </c:catAx>
      <c:valAx>
        <c:axId val="-1666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Students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663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Enrollment by State of Orgin</a:t>
            </a:r>
            <a:r>
              <a:rPr lang="en-US" baseline="0"/>
              <a:t>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[1]headount_graphs!$B$57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[1]headount_graphs!$B$58:$B$61</c:f>
              <c:numCache>
                <c:formatCode>General</c:formatCode>
                <c:ptCount val="4"/>
                <c:pt idx="0">
                  <c:v>0.213183145598665</c:v>
                </c:pt>
                <c:pt idx="1">
                  <c:v>0.11681268251981644</c:v>
                </c:pt>
                <c:pt idx="2">
                  <c:v>0.54109303295786404</c:v>
                </c:pt>
                <c:pt idx="3">
                  <c:v>0.12599082186065916</c:v>
                </c:pt>
              </c:numCache>
            </c:numRef>
          </c:val>
        </c:ser>
        <c:ser>
          <c:idx val="1"/>
          <c:order val="1"/>
          <c:tx>
            <c:strRef>
              <c:f>[1]headount_graphs!$C$57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[1]headount_graphs!$C$58:$C$61</c:f>
              <c:numCache>
                <c:formatCode>General</c:formatCode>
                <c:ptCount val="4"/>
                <c:pt idx="0">
                  <c:v>0.20055053086905231</c:v>
                </c:pt>
                <c:pt idx="1">
                  <c:v>0.12229650019661817</c:v>
                </c:pt>
                <c:pt idx="2">
                  <c:v>0.54817145104207632</c:v>
                </c:pt>
                <c:pt idx="3">
                  <c:v>0.1266220998820291</c:v>
                </c:pt>
              </c:numCache>
            </c:numRef>
          </c:val>
        </c:ser>
        <c:ser>
          <c:idx val="2"/>
          <c:order val="2"/>
          <c:tx>
            <c:strRef>
              <c:f>[1]headount_graphs!$D$57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[1]headount_graphs!$D$58:$D$61</c:f>
              <c:numCache>
                <c:formatCode>General</c:formatCode>
                <c:ptCount val="4"/>
                <c:pt idx="0">
                  <c:v>0.1925545571245186</c:v>
                </c:pt>
                <c:pt idx="1">
                  <c:v>0.12494651262302096</c:v>
                </c:pt>
                <c:pt idx="2">
                  <c:v>0.55370132648694903</c:v>
                </c:pt>
                <c:pt idx="3">
                  <c:v>0.1245186136071887</c:v>
                </c:pt>
              </c:numCache>
            </c:numRef>
          </c:val>
        </c:ser>
        <c:ser>
          <c:idx val="3"/>
          <c:order val="3"/>
          <c:tx>
            <c:strRef>
              <c:f>[1]headount_graphs!$E$57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[1]headount_graphs!$E$58:$E$61</c:f>
              <c:numCache>
                <c:formatCode>General</c:formatCode>
                <c:ptCount val="4"/>
                <c:pt idx="0">
                  <c:v>0.16141356255969436</c:v>
                </c:pt>
                <c:pt idx="1">
                  <c:v>0.11031518624641834</c:v>
                </c:pt>
                <c:pt idx="2">
                  <c:v>0.58691499522445079</c:v>
                </c:pt>
                <c:pt idx="3">
                  <c:v>0.13610315186246419</c:v>
                </c:pt>
              </c:numCache>
            </c:numRef>
          </c:val>
        </c:ser>
        <c:ser>
          <c:idx val="4"/>
          <c:order val="4"/>
          <c:tx>
            <c:strRef>
              <c:f>[1]headount_graphs!$F$57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[1]headount_graphs!$A$58:$A$61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[1]headount_graphs!$F$58:$F$61</c:f>
              <c:numCache>
                <c:formatCode>General</c:formatCode>
                <c:ptCount val="4"/>
                <c:pt idx="0">
                  <c:v>0.15054787994282992</c:v>
                </c:pt>
                <c:pt idx="1">
                  <c:v>0.12910909957122441</c:v>
                </c:pt>
                <c:pt idx="2">
                  <c:v>0.57789423535016671</c:v>
                </c:pt>
                <c:pt idx="3">
                  <c:v>0.13720819437827536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33840"/>
        <c:axId val="-13732752"/>
      </c:barChart>
      <c:catAx>
        <c:axId val="-137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32752"/>
        <c:crosses val="autoZero"/>
        <c:auto val="1"/>
        <c:lblAlgn val="ctr"/>
        <c:lblOffset val="100"/>
        <c:noMultiLvlLbl val="0"/>
      </c:catAx>
      <c:valAx>
        <c:axId val="-137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33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Course</a:t>
            </a:r>
            <a:r>
              <a:rPr lang="en-US" baseline="0"/>
              <a:t> Completion - College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cc_graphs!$O$3:$S$3</c:f>
              <c:strCache>
                <c:ptCount val="5"/>
                <c:pt idx="0">
                  <c:v>Spring 2011</c:v>
                </c:pt>
                <c:pt idx="1">
                  <c:v>Spring 2012</c:v>
                </c:pt>
                <c:pt idx="2">
                  <c:v>Spring 2013</c:v>
                </c:pt>
                <c:pt idx="3">
                  <c:v>Spring 2014</c:v>
                </c:pt>
                <c:pt idx="4">
                  <c:v>Spring 2015</c:v>
                </c:pt>
              </c:strCache>
            </c:strRef>
          </c:cat>
          <c:val>
            <c:numRef>
              <c:f>cc_graphs!$O$4:$S$4</c:f>
              <c:numCache>
                <c:formatCode>0.0%</c:formatCode>
                <c:ptCount val="5"/>
                <c:pt idx="0">
                  <c:v>0.68518933452834418</c:v>
                </c:pt>
                <c:pt idx="1">
                  <c:v>0.66528530443098499</c:v>
                </c:pt>
                <c:pt idx="2">
                  <c:v>0.6275395033860045</c:v>
                </c:pt>
                <c:pt idx="3">
                  <c:v>0.69005613472333605</c:v>
                </c:pt>
                <c:pt idx="4">
                  <c:v>0.69324905863367403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730576"/>
        <c:axId val="-13733296"/>
      </c:barChart>
      <c:catAx>
        <c:axId val="-137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33296"/>
        <c:crosses val="autoZero"/>
        <c:auto val="1"/>
        <c:lblAlgn val="ctr"/>
        <c:lblOffset val="100"/>
        <c:noMultiLvlLbl val="0"/>
      </c:catAx>
      <c:valAx>
        <c:axId val="-1373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73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Semester Course Completion ABCorP</a:t>
            </a:r>
            <a:r>
              <a:rPr lang="en-US" baseline="0"/>
              <a:t> by Student Type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cc_graphs!$O$5</c:f>
              <c:strCache>
                <c:ptCount val="1"/>
                <c:pt idx="0">
                  <c:v>Spring 2011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cc_graphs!$O$6:$O$8</c:f>
              <c:numCache>
                <c:formatCode>0.0%</c:formatCode>
                <c:ptCount val="3"/>
                <c:pt idx="0">
                  <c:v>0.68418473600392016</c:v>
                </c:pt>
                <c:pt idx="1">
                  <c:v>0.69660194174757284</c:v>
                </c:pt>
                <c:pt idx="2">
                  <c:v>0.6951566951566952</c:v>
                </c:pt>
              </c:numCache>
            </c:numRef>
          </c:val>
        </c:ser>
        <c:ser>
          <c:idx val="1"/>
          <c:order val="1"/>
          <c:tx>
            <c:strRef>
              <c:f>cc_graphs!$P$5</c:f>
              <c:strCache>
                <c:ptCount val="1"/>
                <c:pt idx="0">
                  <c:v>Spring 2012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cc_graphs!$P$6:$P$8</c:f>
              <c:numCache>
                <c:formatCode>0.0%</c:formatCode>
                <c:ptCount val="3"/>
                <c:pt idx="0">
                  <c:v>0.66577726218097444</c:v>
                </c:pt>
                <c:pt idx="1">
                  <c:v>0.61086956521739133</c:v>
                </c:pt>
                <c:pt idx="2">
                  <c:v>0.72809667673716016</c:v>
                </c:pt>
              </c:numCache>
            </c:numRef>
          </c:val>
        </c:ser>
        <c:ser>
          <c:idx val="2"/>
          <c:order val="2"/>
          <c:tx>
            <c:strRef>
              <c:f>cc_graphs!$Q$5</c:f>
              <c:strCache>
                <c:ptCount val="1"/>
                <c:pt idx="0">
                  <c:v>Spring 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cc_graphs!$Q$6:$Q$8</c:f>
              <c:numCache>
                <c:formatCode>0.0%</c:formatCode>
                <c:ptCount val="3"/>
                <c:pt idx="0">
                  <c:v>0.62353547058066172</c:v>
                </c:pt>
                <c:pt idx="1">
                  <c:v>0.63245033112582782</c:v>
                </c:pt>
                <c:pt idx="2">
                  <c:v>0.71264367816091956</c:v>
                </c:pt>
              </c:numCache>
            </c:numRef>
          </c:val>
        </c:ser>
        <c:ser>
          <c:idx val="3"/>
          <c:order val="3"/>
          <c:tx>
            <c:strRef>
              <c:f>cc_graphs!$R$5</c:f>
              <c:strCache>
                <c:ptCount val="1"/>
                <c:pt idx="0">
                  <c:v>Spring 2014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cc_graphs!$R$6:$R$8</c:f>
              <c:numCache>
                <c:formatCode>0.0%</c:formatCode>
                <c:ptCount val="3"/>
                <c:pt idx="0">
                  <c:v>0.69053973902728349</c:v>
                </c:pt>
                <c:pt idx="1">
                  <c:v>0.6987951807228916</c:v>
                </c:pt>
                <c:pt idx="2">
                  <c:v>0.66873065015479871</c:v>
                </c:pt>
              </c:numCache>
            </c:numRef>
          </c:val>
        </c:ser>
        <c:ser>
          <c:idx val="4"/>
          <c:order val="4"/>
          <c:tx>
            <c:strRef>
              <c:f>cc_graphs!$S$5</c:f>
              <c:strCache>
                <c:ptCount val="1"/>
                <c:pt idx="0">
                  <c:v>Spring 2015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cc_graphs!$N$6:$N$8</c:f>
              <c:strCache>
                <c:ptCount val="3"/>
                <c:pt idx="0">
                  <c:v>Continuing</c:v>
                </c:pt>
                <c:pt idx="1">
                  <c:v>New Student</c:v>
                </c:pt>
                <c:pt idx="2">
                  <c:v>Returning Student</c:v>
                </c:pt>
              </c:strCache>
            </c:strRef>
          </c:cat>
          <c:val>
            <c:numRef>
              <c:f>cc_graphs!$S$6:$S$8</c:f>
              <c:numCache>
                <c:formatCode>0.0%</c:formatCode>
                <c:ptCount val="3"/>
                <c:pt idx="0">
                  <c:v>0.69024171888988362</c:v>
                </c:pt>
                <c:pt idx="1">
                  <c:v>0.66559485530546625</c:v>
                </c:pt>
                <c:pt idx="2">
                  <c:v>0.76122931442080377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8213952"/>
        <c:axId val="-2108219392"/>
      </c:barChart>
      <c:catAx>
        <c:axId val="-210821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219392"/>
        <c:crosses val="autoZero"/>
        <c:auto val="1"/>
        <c:lblAlgn val="ctr"/>
        <c:lblOffset val="100"/>
        <c:noMultiLvlLbl val="0"/>
      </c:catAx>
      <c:valAx>
        <c:axId val="-210821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2139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52387</xdr:rowOff>
    </xdr:from>
    <xdr:to>
      <xdr:col>14</xdr:col>
      <xdr:colOff>342900</xdr:colOff>
      <xdr:row>15</xdr:row>
      <xdr:rowOff>128587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552450</xdr:colOff>
      <xdr:row>1</xdr:row>
      <xdr:rowOff>14287</xdr:rowOff>
    </xdr:from>
    <xdr:to>
      <xdr:col>22</xdr:col>
      <xdr:colOff>247650</xdr:colOff>
      <xdr:row>15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17</xdr:row>
      <xdr:rowOff>42862</xdr:rowOff>
    </xdr:from>
    <xdr:to>
      <xdr:col>14</xdr:col>
      <xdr:colOff>314325</xdr:colOff>
      <xdr:row>31</xdr:row>
      <xdr:rowOff>119062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32</xdr:row>
      <xdr:rowOff>42862</xdr:rowOff>
    </xdr:from>
    <xdr:to>
      <xdr:col>14</xdr:col>
      <xdr:colOff>342900</xdr:colOff>
      <xdr:row>46</xdr:row>
      <xdr:rowOff>61912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9525</xdr:colOff>
      <xdr:row>17</xdr:row>
      <xdr:rowOff>14287</xdr:rowOff>
    </xdr:from>
    <xdr:to>
      <xdr:col>22</xdr:col>
      <xdr:colOff>314325</xdr:colOff>
      <xdr:row>31</xdr:row>
      <xdr:rowOff>90487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600075</xdr:colOff>
      <xdr:row>48</xdr:row>
      <xdr:rowOff>90487</xdr:rowOff>
    </xdr:from>
    <xdr:to>
      <xdr:col>14</xdr:col>
      <xdr:colOff>295275</xdr:colOff>
      <xdr:row>62</xdr:row>
      <xdr:rowOff>166687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581025</xdr:colOff>
      <xdr:row>48</xdr:row>
      <xdr:rowOff>4762</xdr:rowOff>
    </xdr:from>
    <xdr:to>
      <xdr:col>22</xdr:col>
      <xdr:colOff>276225</xdr:colOff>
      <xdr:row>62</xdr:row>
      <xdr:rowOff>80962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304800</xdr:colOff>
      <xdr:row>15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16</xdr:row>
      <xdr:rowOff>42862</xdr:rowOff>
    </xdr:from>
    <xdr:to>
      <xdr:col>7</xdr:col>
      <xdr:colOff>352425</xdr:colOff>
      <xdr:row>30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30</xdr:row>
      <xdr:rowOff>185737</xdr:rowOff>
    </xdr:from>
    <xdr:to>
      <xdr:col>7</xdr:col>
      <xdr:colOff>323850</xdr:colOff>
      <xdr:row>45</xdr:row>
      <xdr:rowOff>71437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46</xdr:row>
      <xdr:rowOff>33337</xdr:rowOff>
    </xdr:from>
    <xdr:to>
      <xdr:col>7</xdr:col>
      <xdr:colOff>342900</xdr:colOff>
      <xdr:row>60</xdr:row>
      <xdr:rowOff>90487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rediation%20data%20Reformat%20Spring%20FOR%20GRAPH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count"/>
      <sheetName val="headount_graphs"/>
      <sheetName val="National_headcount"/>
      <sheetName val="CourseCompletion"/>
      <sheetName val="CC graphing"/>
      <sheetName val="major"/>
    </sheetNames>
    <sheetDataSet>
      <sheetData sheetId="0" refreshError="1"/>
      <sheetData sheetId="1">
        <row r="2">
          <cell r="B2" t="str">
            <v>Spring 2011</v>
          </cell>
          <cell r="C2" t="str">
            <v>Spring 2012</v>
          </cell>
          <cell r="D2" t="str">
            <v>Spring 2013</v>
          </cell>
          <cell r="E2" t="str">
            <v>Spring 2014</v>
          </cell>
          <cell r="F2" t="str">
            <v>Spring 2015</v>
          </cell>
        </row>
        <row r="3">
          <cell r="A3" t="str">
            <v>College (Headcount)</v>
          </cell>
          <cell r="B3">
            <v>2397</v>
          </cell>
          <cell r="C3">
            <v>2543</v>
          </cell>
          <cell r="D3">
            <v>2337</v>
          </cell>
          <cell r="E3">
            <v>2094</v>
          </cell>
          <cell r="F3">
            <v>2099</v>
          </cell>
        </row>
        <row r="4">
          <cell r="B4" t="str">
            <v>Spring 2011</v>
          </cell>
          <cell r="C4" t="str">
            <v>Spring 2012</v>
          </cell>
          <cell r="D4" t="str">
            <v>Spring 2013</v>
          </cell>
          <cell r="E4" t="str">
            <v>Spring 2014</v>
          </cell>
          <cell r="F4" t="str">
            <v>Spring 2015</v>
          </cell>
        </row>
        <row r="5">
          <cell r="A5" t="str">
            <v>Continuing</v>
          </cell>
          <cell r="B5">
            <v>2171</v>
          </cell>
          <cell r="C5">
            <v>2304</v>
          </cell>
          <cell r="D5">
            <v>2131</v>
          </cell>
          <cell r="E5">
            <v>1855</v>
          </cell>
          <cell r="F5">
            <v>1853</v>
          </cell>
        </row>
        <row r="6">
          <cell r="A6" t="str">
            <v>New Student</v>
          </cell>
          <cell r="B6">
            <v>115</v>
          </cell>
          <cell r="C6">
            <v>125</v>
          </cell>
          <cell r="D6">
            <v>86</v>
          </cell>
          <cell r="E6">
            <v>129</v>
          </cell>
          <cell r="F6">
            <v>94</v>
          </cell>
        </row>
        <row r="7">
          <cell r="A7" t="str">
            <v>Returning Student</v>
          </cell>
          <cell r="B7">
            <v>111</v>
          </cell>
          <cell r="C7">
            <v>114</v>
          </cell>
          <cell r="D7">
            <v>120</v>
          </cell>
          <cell r="E7">
            <v>110</v>
          </cell>
          <cell r="F7">
            <v>152</v>
          </cell>
        </row>
        <row r="8">
          <cell r="B8" t="str">
            <v>Spring 2011</v>
          </cell>
          <cell r="C8" t="str">
            <v>Spring 2012</v>
          </cell>
          <cell r="D8" t="str">
            <v>Spring 2013</v>
          </cell>
          <cell r="E8" t="str">
            <v>Spring 2014</v>
          </cell>
          <cell r="F8" t="str">
            <v>Spring 2015</v>
          </cell>
        </row>
        <row r="9">
          <cell r="A9" t="str">
            <v>Chuuk</v>
          </cell>
          <cell r="B9">
            <v>433</v>
          </cell>
          <cell r="C9">
            <v>428</v>
          </cell>
          <cell r="D9">
            <v>372</v>
          </cell>
          <cell r="E9">
            <v>266</v>
          </cell>
          <cell r="F9">
            <v>238</v>
          </cell>
        </row>
        <row r="10">
          <cell r="A10" t="str">
            <v>Kosrae</v>
          </cell>
          <cell r="B10">
            <v>218</v>
          </cell>
          <cell r="C10">
            <v>244</v>
          </cell>
          <cell r="D10">
            <v>215</v>
          </cell>
          <cell r="E10">
            <v>158</v>
          </cell>
          <cell r="F10">
            <v>218</v>
          </cell>
        </row>
        <row r="11">
          <cell r="A11" t="str">
            <v>National</v>
          </cell>
          <cell r="B11">
            <v>985</v>
          </cell>
          <cell r="C11">
            <v>959</v>
          </cell>
          <cell r="D11">
            <v>976</v>
          </cell>
          <cell r="E11">
            <v>937</v>
          </cell>
          <cell r="F11">
            <v>847</v>
          </cell>
        </row>
        <row r="12">
          <cell r="A12" t="str">
            <v>Pohnpei</v>
          </cell>
          <cell r="B12">
            <v>558</v>
          </cell>
          <cell r="C12">
            <v>691</v>
          </cell>
          <cell r="D12">
            <v>586</v>
          </cell>
          <cell r="E12">
            <v>553</v>
          </cell>
          <cell r="F12">
            <v>604</v>
          </cell>
        </row>
        <row r="13">
          <cell r="A13" t="str">
            <v>Yap</v>
          </cell>
          <cell r="B13">
            <v>203</v>
          </cell>
          <cell r="C13">
            <v>221</v>
          </cell>
          <cell r="D13">
            <v>188</v>
          </cell>
          <cell r="E13">
            <v>180</v>
          </cell>
          <cell r="F13">
            <v>192</v>
          </cell>
        </row>
        <row r="42">
          <cell r="B42" t="str">
            <v>Spring 2011</v>
          </cell>
          <cell r="C42" t="str">
            <v>Spring 2012</v>
          </cell>
          <cell r="D42" t="str">
            <v>Spring 2013</v>
          </cell>
          <cell r="E42" t="str">
            <v>Spring 2014</v>
          </cell>
          <cell r="F42" t="str">
            <v>Spring 2015</v>
          </cell>
        </row>
        <row r="43">
          <cell r="A43" t="str">
            <v>Full Time</v>
          </cell>
          <cell r="B43">
            <v>0.7309136420525657</v>
          </cell>
          <cell r="C43">
            <v>0.69366889500589857</v>
          </cell>
          <cell r="D43">
            <v>0.65040650406504064</v>
          </cell>
          <cell r="E43">
            <v>0.6485195797516714</v>
          </cell>
          <cell r="F43">
            <v>0.6550738446879466</v>
          </cell>
        </row>
        <row r="44">
          <cell r="A44" t="str">
            <v>Part Time</v>
          </cell>
          <cell r="B44">
            <v>0.2690863579474343</v>
          </cell>
          <cell r="C44">
            <v>0.30633110499410143</v>
          </cell>
          <cell r="D44">
            <v>0.34959349593495936</v>
          </cell>
          <cell r="E44">
            <v>0.35148042024832854</v>
          </cell>
          <cell r="F44">
            <v>0.34492615531205334</v>
          </cell>
        </row>
        <row r="46">
          <cell r="B46" t="str">
            <v>Spring 2011</v>
          </cell>
          <cell r="C46" t="str">
            <v>Spring 2012</v>
          </cell>
          <cell r="D46" t="str">
            <v>Spring 2013</v>
          </cell>
          <cell r="E46" t="str">
            <v>Spring 2014</v>
          </cell>
          <cell r="F46" t="str">
            <v>Spring 2015</v>
          </cell>
        </row>
        <row r="47">
          <cell r="A47" t="str">
            <v>Female</v>
          </cell>
          <cell r="B47">
            <v>0.53733833959115562</v>
          </cell>
          <cell r="C47">
            <v>0.52654345261502167</v>
          </cell>
          <cell r="D47">
            <v>0.53273427471116819</v>
          </cell>
          <cell r="E47">
            <v>0.53295128939828085</v>
          </cell>
          <cell r="F47">
            <v>0.53835159599809435</v>
          </cell>
        </row>
        <row r="48">
          <cell r="A48" t="str">
            <v>Male</v>
          </cell>
          <cell r="B48">
            <v>0.46266166040884438</v>
          </cell>
          <cell r="C48">
            <v>0.47345654738497839</v>
          </cell>
          <cell r="D48">
            <v>0.46726572528883181</v>
          </cell>
          <cell r="E48">
            <v>0.46704871060171921</v>
          </cell>
          <cell r="F48">
            <v>0.46164840400190565</v>
          </cell>
        </row>
        <row r="51">
          <cell r="B51" t="str">
            <v>Spring 2011</v>
          </cell>
          <cell r="C51" t="str">
            <v>Spring 2012</v>
          </cell>
          <cell r="D51" t="str">
            <v>Spring 2013</v>
          </cell>
          <cell r="E51" t="str">
            <v>Spring 2014</v>
          </cell>
          <cell r="F51" t="str">
            <v>Spring 2015</v>
          </cell>
        </row>
        <row r="52">
          <cell r="A52" t="str">
            <v>Chuukese</v>
          </cell>
          <cell r="B52">
            <v>511</v>
          </cell>
          <cell r="C52">
            <v>510</v>
          </cell>
          <cell r="D52">
            <v>450</v>
          </cell>
          <cell r="E52">
            <v>338</v>
          </cell>
          <cell r="F52">
            <v>316</v>
          </cell>
        </row>
        <row r="53">
          <cell r="A53" t="str">
            <v>Kosraean</v>
          </cell>
          <cell r="B53">
            <v>280</v>
          </cell>
          <cell r="C53">
            <v>311</v>
          </cell>
          <cell r="D53">
            <v>292</v>
          </cell>
          <cell r="E53">
            <v>231</v>
          </cell>
          <cell r="F53">
            <v>271</v>
          </cell>
        </row>
        <row r="54">
          <cell r="A54" t="str">
            <v>Pohnpeian</v>
          </cell>
          <cell r="B54">
            <v>1297</v>
          </cell>
          <cell r="C54">
            <v>1394</v>
          </cell>
          <cell r="D54">
            <v>1294</v>
          </cell>
          <cell r="E54">
            <v>1229</v>
          </cell>
          <cell r="F54">
            <v>1213</v>
          </cell>
        </row>
        <row r="55">
          <cell r="A55" t="str">
            <v>Yapese</v>
          </cell>
          <cell r="B55">
            <v>302</v>
          </cell>
          <cell r="C55">
            <v>322</v>
          </cell>
          <cell r="D55">
            <v>291</v>
          </cell>
          <cell r="E55">
            <v>285</v>
          </cell>
          <cell r="F55">
            <v>288</v>
          </cell>
        </row>
        <row r="57">
          <cell r="B57" t="str">
            <v>Spring 2011</v>
          </cell>
          <cell r="C57" t="str">
            <v>Spring 2012</v>
          </cell>
          <cell r="D57" t="str">
            <v>Spring 2013</v>
          </cell>
          <cell r="E57" t="str">
            <v>Spring 2014</v>
          </cell>
          <cell r="F57" t="str">
            <v>Spring 2015</v>
          </cell>
        </row>
        <row r="58">
          <cell r="A58" t="str">
            <v>Chuukese</v>
          </cell>
          <cell r="B58">
            <v>0.213183145598665</v>
          </cell>
          <cell r="C58">
            <v>0.20055053086905231</v>
          </cell>
          <cell r="D58">
            <v>0.1925545571245186</v>
          </cell>
          <cell r="E58">
            <v>0.16141356255969436</v>
          </cell>
          <cell r="F58">
            <v>0.15054787994282992</v>
          </cell>
        </row>
        <row r="59">
          <cell r="A59" t="str">
            <v>Kosraean</v>
          </cell>
          <cell r="B59">
            <v>0.11681268251981644</v>
          </cell>
          <cell r="C59">
            <v>0.12229650019661817</v>
          </cell>
          <cell r="D59">
            <v>0.12494651262302096</v>
          </cell>
          <cell r="E59">
            <v>0.11031518624641834</v>
          </cell>
          <cell r="F59">
            <v>0.12910909957122441</v>
          </cell>
        </row>
        <row r="60">
          <cell r="A60" t="str">
            <v>Pohnpeian</v>
          </cell>
          <cell r="B60">
            <v>0.54109303295786404</v>
          </cell>
          <cell r="C60">
            <v>0.54817145104207632</v>
          </cell>
          <cell r="D60">
            <v>0.55370132648694903</v>
          </cell>
          <cell r="E60">
            <v>0.58691499522445079</v>
          </cell>
          <cell r="F60">
            <v>0.57789423535016671</v>
          </cell>
        </row>
        <row r="61">
          <cell r="A61" t="str">
            <v>Yapese</v>
          </cell>
          <cell r="B61">
            <v>0.12599082186065916</v>
          </cell>
          <cell r="C61">
            <v>0.1266220998820291</v>
          </cell>
          <cell r="D61">
            <v>0.1245186136071887</v>
          </cell>
          <cell r="E61">
            <v>0.13610315186246419</v>
          </cell>
          <cell r="F61">
            <v>0.13720819437827536</v>
          </cell>
        </row>
      </sheetData>
      <sheetData sheetId="2" refreshError="1"/>
      <sheetData sheetId="3" refreshError="1"/>
      <sheetData sheetId="4">
        <row r="2">
          <cell r="B2" t="str">
            <v>Spring 2011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/>
  </sheetViews>
  <sheetFormatPr defaultRowHeight="15" x14ac:dyDescent="0.25"/>
  <cols>
    <col min="1" max="1" width="35.7109375" customWidth="1"/>
    <col min="2" max="2" width="11.140625" style="1" customWidth="1"/>
    <col min="4" max="4" width="10.140625" customWidth="1"/>
    <col min="6" max="6" width="10.85546875" customWidth="1"/>
    <col min="8" max="8" width="11" customWidth="1"/>
    <col min="10" max="10" width="10.42578125" customWidth="1"/>
    <col min="13" max="13" width="16.140625" customWidth="1"/>
  </cols>
  <sheetData>
    <row r="1" spans="1:13" x14ac:dyDescent="0.25">
      <c r="A1" s="12" t="s">
        <v>122</v>
      </c>
      <c r="B1" s="13"/>
    </row>
    <row r="2" spans="1:13" x14ac:dyDescent="0.25">
      <c r="A2" s="14" t="s">
        <v>65</v>
      </c>
      <c r="B2" s="3" t="s">
        <v>1</v>
      </c>
      <c r="C2" s="2" t="s">
        <v>61</v>
      </c>
      <c r="D2" s="2" t="s">
        <v>2</v>
      </c>
      <c r="E2" s="2" t="s">
        <v>61</v>
      </c>
      <c r="F2" s="2" t="s">
        <v>3</v>
      </c>
      <c r="G2" s="2" t="s">
        <v>61</v>
      </c>
      <c r="H2" s="2" t="s">
        <v>4</v>
      </c>
      <c r="I2" s="2" t="s">
        <v>61</v>
      </c>
      <c r="J2" s="2" t="s">
        <v>5</v>
      </c>
      <c r="K2" s="15" t="s">
        <v>61</v>
      </c>
      <c r="L2" s="18" t="s">
        <v>63</v>
      </c>
      <c r="M2" s="19" t="s">
        <v>98</v>
      </c>
    </row>
    <row r="3" spans="1:13" x14ac:dyDescent="0.25">
      <c r="A3" s="16" t="s">
        <v>66</v>
      </c>
      <c r="B3" s="17">
        <f>C3/C3</f>
        <v>1</v>
      </c>
      <c r="C3" s="8">
        <v>2397</v>
      </c>
      <c r="D3" s="17">
        <f>E3/E3</f>
        <v>1</v>
      </c>
      <c r="E3" s="8">
        <v>2543</v>
      </c>
      <c r="F3" s="17">
        <f>G3/G3</f>
        <v>1</v>
      </c>
      <c r="G3" s="8">
        <v>2337</v>
      </c>
      <c r="H3" s="17">
        <f>I3/I3</f>
        <v>1</v>
      </c>
      <c r="I3" s="8">
        <v>2094</v>
      </c>
      <c r="J3" s="17">
        <f>K3/K3</f>
        <v>1</v>
      </c>
      <c r="K3" s="8">
        <v>2099</v>
      </c>
      <c r="L3" s="20">
        <f>(C3+E3+G3+I3+K3)/5</f>
        <v>2294</v>
      </c>
      <c r="M3" s="21" t="str">
        <f>IF(K3&lt;=J3, "UP", "DOWN")</f>
        <v>DOWN</v>
      </c>
    </row>
    <row r="4" spans="1:13" x14ac:dyDescent="0.25">
      <c r="A4" s="14" t="s">
        <v>67</v>
      </c>
      <c r="B4" s="3" t="s">
        <v>1</v>
      </c>
      <c r="C4" s="2" t="s">
        <v>61</v>
      </c>
      <c r="D4" s="2" t="s">
        <v>2</v>
      </c>
      <c r="E4" s="2" t="s">
        <v>61</v>
      </c>
      <c r="F4" s="2" t="s">
        <v>3</v>
      </c>
      <c r="G4" s="2" t="s">
        <v>61</v>
      </c>
      <c r="H4" s="2" t="s">
        <v>4</v>
      </c>
      <c r="I4" s="2" t="s">
        <v>61</v>
      </c>
      <c r="J4" s="2" t="s">
        <v>5</v>
      </c>
      <c r="K4" s="15" t="s">
        <v>61</v>
      </c>
      <c r="L4" s="18" t="s">
        <v>63</v>
      </c>
      <c r="M4" s="19" t="s">
        <v>98</v>
      </c>
    </row>
    <row r="5" spans="1:13" x14ac:dyDescent="0.25">
      <c r="A5" s="4" t="s">
        <v>68</v>
      </c>
      <c r="B5" s="5">
        <f>C5/C$3</f>
        <v>0.90571547768043392</v>
      </c>
      <c r="C5" s="6">
        <v>2171</v>
      </c>
      <c r="D5" s="5">
        <f>E5/E$3</f>
        <v>0.90601651592607158</v>
      </c>
      <c r="E5" s="6">
        <v>2304</v>
      </c>
      <c r="F5" s="5">
        <f>G5/G$3</f>
        <v>0.91185280273855374</v>
      </c>
      <c r="G5" s="6">
        <v>2131</v>
      </c>
      <c r="H5" s="5">
        <f>I5/I$3</f>
        <v>0.88586437440305632</v>
      </c>
      <c r="I5" s="6">
        <v>1855</v>
      </c>
      <c r="J5" s="5">
        <f>K5/K$3</f>
        <v>0.88280133396855642</v>
      </c>
      <c r="K5" s="6">
        <v>1853</v>
      </c>
      <c r="L5" s="20">
        <f>(C5+E5+G5+I5+K5)/5</f>
        <v>2062.8000000000002</v>
      </c>
      <c r="M5" s="21" t="str">
        <f>IF(K5&lt;=J5, "UP", "DOWN")</f>
        <v>DOWN</v>
      </c>
    </row>
    <row r="6" spans="1:13" x14ac:dyDescent="0.25">
      <c r="A6" s="4" t="s">
        <v>69</v>
      </c>
      <c r="B6" s="5">
        <f t="shared" ref="B6:D7" si="0">C6/C$3</f>
        <v>4.7976637463496036E-2</v>
      </c>
      <c r="C6" s="6">
        <v>115</v>
      </c>
      <c r="D6" s="5">
        <f t="shared" si="0"/>
        <v>4.915454187966968E-2</v>
      </c>
      <c r="E6" s="6">
        <v>125</v>
      </c>
      <c r="F6" s="5">
        <f t="shared" ref="F6:F7" si="1">G6/G$3</f>
        <v>3.6799315361574665E-2</v>
      </c>
      <c r="G6" s="6">
        <v>86</v>
      </c>
      <c r="H6" s="5">
        <f t="shared" ref="H6:H7" si="2">I6/I$3</f>
        <v>6.1604584527220632E-2</v>
      </c>
      <c r="I6" s="6">
        <v>129</v>
      </c>
      <c r="J6" s="5">
        <f t="shared" ref="J6:J7" si="3">K6/K$3</f>
        <v>4.4783230109575987E-2</v>
      </c>
      <c r="K6" s="6">
        <v>94</v>
      </c>
      <c r="L6" s="20">
        <f t="shared" ref="L6:L7" si="4">(C6+E6+G6+I6+K6)/5</f>
        <v>109.8</v>
      </c>
      <c r="M6" s="21" t="str">
        <f t="shared" ref="M6:M7" si="5">IF(K6&lt;=J6, "UP", "DOWN")</f>
        <v>DOWN</v>
      </c>
    </row>
    <row r="7" spans="1:13" x14ac:dyDescent="0.25">
      <c r="A7" s="4" t="s">
        <v>70</v>
      </c>
      <c r="B7" s="5">
        <f t="shared" si="0"/>
        <v>4.630788485607009E-2</v>
      </c>
      <c r="C7" s="6">
        <v>111</v>
      </c>
      <c r="D7" s="5">
        <f t="shared" si="0"/>
        <v>4.4828942194258752E-2</v>
      </c>
      <c r="E7" s="6">
        <v>114</v>
      </c>
      <c r="F7" s="5">
        <f t="shared" si="1"/>
        <v>5.1347881899871634E-2</v>
      </c>
      <c r="G7" s="6">
        <v>120</v>
      </c>
      <c r="H7" s="5">
        <f t="shared" si="2"/>
        <v>5.253104106972302E-2</v>
      </c>
      <c r="I7" s="6">
        <v>110</v>
      </c>
      <c r="J7" s="5">
        <f t="shared" si="3"/>
        <v>7.2415435921867555E-2</v>
      </c>
      <c r="K7" s="6">
        <v>152</v>
      </c>
      <c r="L7" s="20">
        <f t="shared" si="4"/>
        <v>121.4</v>
      </c>
      <c r="M7" s="21" t="str">
        <f t="shared" si="5"/>
        <v>DOWN</v>
      </c>
    </row>
    <row r="8" spans="1:13" x14ac:dyDescent="0.25">
      <c r="A8" s="14" t="s">
        <v>71</v>
      </c>
      <c r="B8" s="3" t="s">
        <v>1</v>
      </c>
      <c r="C8" s="2" t="s">
        <v>61</v>
      </c>
      <c r="D8" s="2" t="s">
        <v>2</v>
      </c>
      <c r="E8" s="2" t="s">
        <v>61</v>
      </c>
      <c r="F8" s="2" t="s">
        <v>3</v>
      </c>
      <c r="G8" s="2" t="s">
        <v>61</v>
      </c>
      <c r="H8" s="2" t="s">
        <v>4</v>
      </c>
      <c r="I8" s="2" t="s">
        <v>61</v>
      </c>
      <c r="J8" s="2" t="s">
        <v>5</v>
      </c>
      <c r="K8" s="15" t="s">
        <v>61</v>
      </c>
      <c r="L8" s="18" t="s">
        <v>63</v>
      </c>
      <c r="M8" s="19" t="s">
        <v>98</v>
      </c>
    </row>
    <row r="9" spans="1:13" x14ac:dyDescent="0.25">
      <c r="A9" s="4" t="s">
        <v>72</v>
      </c>
      <c r="B9" s="5">
        <f>C9/C$3</f>
        <v>0.180642469753859</v>
      </c>
      <c r="C9" s="6">
        <v>433</v>
      </c>
      <c r="D9" s="5">
        <f>E9/E$3</f>
        <v>0.16830515139598898</v>
      </c>
      <c r="E9" s="6">
        <v>428</v>
      </c>
      <c r="F9" s="5">
        <f>G9/G$3</f>
        <v>0.15917843388960207</v>
      </c>
      <c r="G9" s="6">
        <v>372</v>
      </c>
      <c r="H9" s="5">
        <f>I9/I$3</f>
        <v>0.12702960840496658</v>
      </c>
      <c r="I9" s="6">
        <v>266</v>
      </c>
      <c r="J9" s="5">
        <f>K9/K$3</f>
        <v>0.11338732729871367</v>
      </c>
      <c r="K9" s="6">
        <v>238</v>
      </c>
      <c r="L9" s="20">
        <f>(C9+E9+G9+I9+K9)/5</f>
        <v>347.4</v>
      </c>
      <c r="M9" s="21" t="str">
        <f>IF(K9&lt;=J9, "UP", "DOWN")</f>
        <v>DOWN</v>
      </c>
    </row>
    <row r="10" spans="1:13" x14ac:dyDescent="0.25">
      <c r="A10" s="4" t="s">
        <v>73</v>
      </c>
      <c r="B10" s="5">
        <f t="shared" ref="B10:D25" si="6">C10/C$3</f>
        <v>9.0947017104714228E-2</v>
      </c>
      <c r="C10" s="6">
        <v>218</v>
      </c>
      <c r="D10" s="5">
        <f t="shared" si="6"/>
        <v>9.5949665749115218E-2</v>
      </c>
      <c r="E10" s="6">
        <v>244</v>
      </c>
      <c r="F10" s="5">
        <f t="shared" ref="F10:F13" si="7">G10/G$3</f>
        <v>9.1998288403936673E-2</v>
      </c>
      <c r="G10" s="6">
        <v>215</v>
      </c>
      <c r="H10" s="5">
        <f t="shared" ref="H10:H13" si="8">I10/I$3</f>
        <v>7.5453677172874878E-2</v>
      </c>
      <c r="I10" s="6">
        <v>158</v>
      </c>
      <c r="J10" s="5">
        <f t="shared" ref="J10:J13" si="9">K10/K$3</f>
        <v>0.10385898046688899</v>
      </c>
      <c r="K10" s="6">
        <v>218</v>
      </c>
      <c r="L10" s="20">
        <f t="shared" ref="L10:L13" si="10">(C10+E10+G10+I10+K10)/5</f>
        <v>210.6</v>
      </c>
      <c r="M10" s="21" t="str">
        <f t="shared" ref="M10:M13" si="11">IF(K10&lt;=J10, "UP", "DOWN")</f>
        <v>DOWN</v>
      </c>
    </row>
    <row r="11" spans="1:13" x14ac:dyDescent="0.25">
      <c r="A11" s="4" t="s">
        <v>74</v>
      </c>
      <c r="B11" s="5">
        <f t="shared" si="6"/>
        <v>0.41093032957863995</v>
      </c>
      <c r="C11" s="6">
        <v>985</v>
      </c>
      <c r="D11" s="5">
        <f t="shared" si="6"/>
        <v>0.37711364530082581</v>
      </c>
      <c r="E11" s="6">
        <v>959</v>
      </c>
      <c r="F11" s="5">
        <f t="shared" si="7"/>
        <v>0.41762943945228925</v>
      </c>
      <c r="G11" s="6">
        <v>976</v>
      </c>
      <c r="H11" s="5">
        <f t="shared" si="8"/>
        <v>0.44746895893027699</v>
      </c>
      <c r="I11" s="6">
        <v>937</v>
      </c>
      <c r="J11" s="5">
        <f t="shared" si="9"/>
        <v>0.40352548832777513</v>
      </c>
      <c r="K11" s="6">
        <v>847</v>
      </c>
      <c r="L11" s="20">
        <f t="shared" si="10"/>
        <v>940.8</v>
      </c>
      <c r="M11" s="21" t="str">
        <f t="shared" si="11"/>
        <v>DOWN</v>
      </c>
    </row>
    <row r="12" spans="1:13" x14ac:dyDescent="0.25">
      <c r="A12" s="4" t="s">
        <v>75</v>
      </c>
      <c r="B12" s="5">
        <f t="shared" si="6"/>
        <v>0.23279098873591991</v>
      </c>
      <c r="C12" s="6">
        <v>558</v>
      </c>
      <c r="D12" s="5">
        <f t="shared" si="6"/>
        <v>0.271726307510814</v>
      </c>
      <c r="E12" s="6">
        <v>691</v>
      </c>
      <c r="F12" s="5">
        <f t="shared" si="7"/>
        <v>0.25074882327770648</v>
      </c>
      <c r="G12" s="6">
        <v>586</v>
      </c>
      <c r="H12" s="5">
        <f t="shared" si="8"/>
        <v>0.26408787010506207</v>
      </c>
      <c r="I12" s="6">
        <v>553</v>
      </c>
      <c r="J12" s="5">
        <f t="shared" si="9"/>
        <v>0.28775607432110528</v>
      </c>
      <c r="K12" s="6">
        <v>604</v>
      </c>
      <c r="L12" s="20">
        <f t="shared" si="10"/>
        <v>598.4</v>
      </c>
      <c r="M12" s="21" t="str">
        <f t="shared" si="11"/>
        <v>DOWN</v>
      </c>
    </row>
    <row r="13" spans="1:13" x14ac:dyDescent="0.25">
      <c r="A13" s="4" t="s">
        <v>76</v>
      </c>
      <c r="B13" s="5">
        <f t="shared" si="6"/>
        <v>8.4689194826866918E-2</v>
      </c>
      <c r="C13" s="6">
        <v>203</v>
      </c>
      <c r="D13" s="5">
        <f t="shared" si="6"/>
        <v>8.6905230043255996E-2</v>
      </c>
      <c r="E13" s="6">
        <v>221</v>
      </c>
      <c r="F13" s="5">
        <f t="shared" si="7"/>
        <v>8.0445014976465556E-2</v>
      </c>
      <c r="G13" s="6">
        <v>188</v>
      </c>
      <c r="H13" s="5">
        <f t="shared" si="8"/>
        <v>8.5959885386819479E-2</v>
      </c>
      <c r="I13" s="6">
        <v>180</v>
      </c>
      <c r="J13" s="5">
        <f t="shared" si="9"/>
        <v>9.1472129585516912E-2</v>
      </c>
      <c r="K13" s="6">
        <v>192</v>
      </c>
      <c r="L13" s="20">
        <f t="shared" si="10"/>
        <v>196.8</v>
      </c>
      <c r="M13" s="21" t="str">
        <f t="shared" si="11"/>
        <v>DOWN</v>
      </c>
    </row>
    <row r="14" spans="1:13" x14ac:dyDescent="0.25">
      <c r="A14" s="14" t="s">
        <v>77</v>
      </c>
      <c r="B14" s="3" t="s">
        <v>1</v>
      </c>
      <c r="C14" s="2" t="s">
        <v>61</v>
      </c>
      <c r="D14" s="2" t="s">
        <v>2</v>
      </c>
      <c r="E14" s="2" t="s">
        <v>61</v>
      </c>
      <c r="F14" s="2" t="s">
        <v>3</v>
      </c>
      <c r="G14" s="2" t="s">
        <v>61</v>
      </c>
      <c r="H14" s="2" t="s">
        <v>4</v>
      </c>
      <c r="I14" s="2" t="s">
        <v>61</v>
      </c>
      <c r="J14" s="2" t="s">
        <v>5</v>
      </c>
      <c r="K14" s="15" t="s">
        <v>61</v>
      </c>
      <c r="L14" s="18" t="s">
        <v>63</v>
      </c>
      <c r="M14" s="19" t="s">
        <v>98</v>
      </c>
    </row>
    <row r="15" spans="1:13" x14ac:dyDescent="0.25">
      <c r="A15" s="4" t="s">
        <v>78</v>
      </c>
      <c r="B15" s="5">
        <f t="shared" si="6"/>
        <v>0.7309136420525657</v>
      </c>
      <c r="C15" s="6">
        <v>1752</v>
      </c>
      <c r="D15" s="5">
        <f t="shared" ref="D15:D16" si="12">E15/E$3</f>
        <v>0.69366889500589857</v>
      </c>
      <c r="E15" s="6">
        <v>1764</v>
      </c>
      <c r="F15" s="5">
        <f t="shared" ref="F15:F16" si="13">G15/G$3</f>
        <v>0.65040650406504064</v>
      </c>
      <c r="G15" s="6">
        <v>1520</v>
      </c>
      <c r="H15" s="5">
        <f t="shared" ref="H15:H16" si="14">I15/I$3</f>
        <v>0.6485195797516714</v>
      </c>
      <c r="I15" s="6">
        <v>1358</v>
      </c>
      <c r="J15" s="5">
        <f t="shared" ref="J15:J16" si="15">K15/K$3</f>
        <v>0.6550738446879466</v>
      </c>
      <c r="K15" s="6">
        <v>1375</v>
      </c>
      <c r="L15" s="20">
        <f>(C15+E15+G15+I15+K15)/5</f>
        <v>1553.8</v>
      </c>
      <c r="M15" s="21" t="str">
        <f>IF(K15&lt;=J15, "UP", "DOWN")</f>
        <v>DOWN</v>
      </c>
    </row>
    <row r="16" spans="1:13" x14ac:dyDescent="0.25">
      <c r="A16" s="4" t="s">
        <v>79</v>
      </c>
      <c r="B16" s="5">
        <f t="shared" si="6"/>
        <v>0.2690863579474343</v>
      </c>
      <c r="C16" s="6">
        <v>645</v>
      </c>
      <c r="D16" s="5">
        <f t="shared" si="12"/>
        <v>0.30633110499410143</v>
      </c>
      <c r="E16" s="6">
        <v>779</v>
      </c>
      <c r="F16" s="5">
        <f t="shared" si="13"/>
        <v>0.34959349593495936</v>
      </c>
      <c r="G16" s="6">
        <v>817</v>
      </c>
      <c r="H16" s="5">
        <f t="shared" si="14"/>
        <v>0.35148042024832854</v>
      </c>
      <c r="I16" s="6">
        <v>736</v>
      </c>
      <c r="J16" s="5">
        <f t="shared" si="15"/>
        <v>0.34492615531205334</v>
      </c>
      <c r="K16" s="6">
        <v>724</v>
      </c>
      <c r="L16" s="20">
        <f>(C16+E16+G16+I16+K16)/5</f>
        <v>740.2</v>
      </c>
      <c r="M16" s="21" t="str">
        <f>IF(K16&lt;=J16, "UP", "DOWN")</f>
        <v>DOWN</v>
      </c>
    </row>
    <row r="17" spans="1:13" x14ac:dyDescent="0.25">
      <c r="A17" s="14" t="s">
        <v>80</v>
      </c>
      <c r="B17" s="3" t="s">
        <v>1</v>
      </c>
      <c r="C17" s="2" t="s">
        <v>61</v>
      </c>
      <c r="D17" s="2" t="s">
        <v>2</v>
      </c>
      <c r="E17" s="2" t="s">
        <v>61</v>
      </c>
      <c r="F17" s="2" t="s">
        <v>3</v>
      </c>
      <c r="G17" s="2" t="s">
        <v>61</v>
      </c>
      <c r="H17" s="2" t="s">
        <v>4</v>
      </c>
      <c r="I17" s="2" t="s">
        <v>61</v>
      </c>
      <c r="J17" s="2" t="s">
        <v>5</v>
      </c>
      <c r="K17" s="15" t="s">
        <v>61</v>
      </c>
      <c r="L17" s="18" t="s">
        <v>63</v>
      </c>
      <c r="M17" s="19" t="s">
        <v>98</v>
      </c>
    </row>
    <row r="18" spans="1:13" x14ac:dyDescent="0.25">
      <c r="A18" s="4" t="s">
        <v>81</v>
      </c>
      <c r="B18" s="5">
        <f t="shared" si="6"/>
        <v>0.213183145598665</v>
      </c>
      <c r="C18" s="6">
        <v>511</v>
      </c>
      <c r="D18" s="5">
        <f t="shared" ref="D18:D22" si="16">E18/E$3</f>
        <v>0.20055053086905231</v>
      </c>
      <c r="E18" s="6">
        <v>510</v>
      </c>
      <c r="F18" s="5">
        <f t="shared" ref="F18:F22" si="17">G18/G$3</f>
        <v>0.1925545571245186</v>
      </c>
      <c r="G18" s="6">
        <v>450</v>
      </c>
      <c r="H18" s="5">
        <f t="shared" ref="H18:H22" si="18">I18/I$3</f>
        <v>0.16141356255969436</v>
      </c>
      <c r="I18" s="6">
        <v>338</v>
      </c>
      <c r="J18" s="5">
        <f t="shared" ref="J18:J22" si="19">K18/K$3</f>
        <v>0.15054787994282992</v>
      </c>
      <c r="K18" s="6">
        <v>316</v>
      </c>
      <c r="L18" s="20">
        <f>(C18+E18+G18+I18+K18)/5</f>
        <v>425</v>
      </c>
      <c r="M18" s="21" t="str">
        <f>IF(K18&lt;=J18, "UP", "DOWN")</f>
        <v>DOWN</v>
      </c>
    </row>
    <row r="19" spans="1:13" x14ac:dyDescent="0.25">
      <c r="A19" s="4" t="s">
        <v>82</v>
      </c>
      <c r="B19" s="5">
        <f t="shared" si="6"/>
        <v>0.11681268251981644</v>
      </c>
      <c r="C19" s="6">
        <v>280</v>
      </c>
      <c r="D19" s="5">
        <f t="shared" si="16"/>
        <v>0.12229650019661817</v>
      </c>
      <c r="E19" s="6">
        <v>311</v>
      </c>
      <c r="F19" s="5">
        <f t="shared" si="17"/>
        <v>0.12494651262302096</v>
      </c>
      <c r="G19" s="6">
        <v>292</v>
      </c>
      <c r="H19" s="5">
        <f t="shared" si="18"/>
        <v>0.11031518624641834</v>
      </c>
      <c r="I19" s="6">
        <v>231</v>
      </c>
      <c r="J19" s="5">
        <f t="shared" si="19"/>
        <v>0.12910909957122441</v>
      </c>
      <c r="K19" s="6">
        <v>271</v>
      </c>
      <c r="L19" s="20">
        <f t="shared" ref="L19:L22" si="20">(C19+E19+G19+I19+K19)/5</f>
        <v>277</v>
      </c>
      <c r="M19" s="21" t="str">
        <f t="shared" ref="M19:M22" si="21">IF(K19&lt;=J19, "UP", "DOWN")</f>
        <v>DOWN</v>
      </c>
    </row>
    <row r="20" spans="1:13" x14ac:dyDescent="0.25">
      <c r="A20" s="4" t="s">
        <v>83</v>
      </c>
      <c r="B20" s="5">
        <f t="shared" si="6"/>
        <v>2.9203170629954109E-3</v>
      </c>
      <c r="C20" s="6">
        <v>7</v>
      </c>
      <c r="D20" s="5">
        <f t="shared" si="16"/>
        <v>2.3594180102241447E-3</v>
      </c>
      <c r="E20" s="6">
        <v>6</v>
      </c>
      <c r="F20" s="5">
        <f t="shared" si="17"/>
        <v>4.2789901583226361E-3</v>
      </c>
      <c r="G20" s="6">
        <v>10</v>
      </c>
      <c r="H20" s="5">
        <f t="shared" si="18"/>
        <v>5.2531041069723014E-3</v>
      </c>
      <c r="I20" s="6">
        <v>11</v>
      </c>
      <c r="J20" s="5">
        <f t="shared" si="19"/>
        <v>5.2405907575035727E-3</v>
      </c>
      <c r="K20" s="6">
        <v>11</v>
      </c>
      <c r="L20" s="20">
        <f t="shared" si="20"/>
        <v>9</v>
      </c>
      <c r="M20" s="21" t="str">
        <f t="shared" si="21"/>
        <v>DOWN</v>
      </c>
    </row>
    <row r="21" spans="1:13" x14ac:dyDescent="0.25">
      <c r="A21" s="4" t="s">
        <v>84</v>
      </c>
      <c r="B21" s="5">
        <f t="shared" si="6"/>
        <v>0.54109303295786404</v>
      </c>
      <c r="C21" s="6">
        <v>1297</v>
      </c>
      <c r="D21" s="5">
        <f t="shared" si="16"/>
        <v>0.54817145104207632</v>
      </c>
      <c r="E21" s="6">
        <v>1394</v>
      </c>
      <c r="F21" s="5">
        <f t="shared" si="17"/>
        <v>0.55370132648694903</v>
      </c>
      <c r="G21" s="6">
        <v>1294</v>
      </c>
      <c r="H21" s="5">
        <f t="shared" si="18"/>
        <v>0.58691499522445079</v>
      </c>
      <c r="I21" s="6">
        <v>1229</v>
      </c>
      <c r="J21" s="5">
        <f t="shared" si="19"/>
        <v>0.57789423535016671</v>
      </c>
      <c r="K21" s="6">
        <v>1213</v>
      </c>
      <c r="L21" s="20">
        <f t="shared" si="20"/>
        <v>1285.4000000000001</v>
      </c>
      <c r="M21" s="21" t="str">
        <f t="shared" si="21"/>
        <v>DOWN</v>
      </c>
    </row>
    <row r="22" spans="1:13" x14ac:dyDescent="0.25">
      <c r="A22" s="4" t="s">
        <v>85</v>
      </c>
      <c r="B22" s="5">
        <f t="shared" si="6"/>
        <v>0.12599082186065916</v>
      </c>
      <c r="C22" s="6">
        <v>302</v>
      </c>
      <c r="D22" s="5">
        <f t="shared" si="16"/>
        <v>0.1266220998820291</v>
      </c>
      <c r="E22" s="6">
        <v>322</v>
      </c>
      <c r="F22" s="5">
        <f t="shared" si="17"/>
        <v>0.1245186136071887</v>
      </c>
      <c r="G22" s="6">
        <v>291</v>
      </c>
      <c r="H22" s="5">
        <f t="shared" si="18"/>
        <v>0.13610315186246419</v>
      </c>
      <c r="I22" s="6">
        <v>285</v>
      </c>
      <c r="J22" s="5">
        <f t="shared" si="19"/>
        <v>0.13720819437827536</v>
      </c>
      <c r="K22" s="6">
        <v>288</v>
      </c>
      <c r="L22" s="20">
        <f t="shared" si="20"/>
        <v>297.60000000000002</v>
      </c>
      <c r="M22" s="21" t="str">
        <f t="shared" si="21"/>
        <v>DOWN</v>
      </c>
    </row>
    <row r="23" spans="1:13" x14ac:dyDescent="0.25">
      <c r="A23" s="14" t="s">
        <v>86</v>
      </c>
      <c r="B23" s="3" t="s">
        <v>1</v>
      </c>
      <c r="C23" s="2" t="s">
        <v>61</v>
      </c>
      <c r="D23" s="2" t="s">
        <v>2</v>
      </c>
      <c r="E23" s="2" t="s">
        <v>61</v>
      </c>
      <c r="F23" s="2" t="s">
        <v>3</v>
      </c>
      <c r="G23" s="2" t="s">
        <v>61</v>
      </c>
      <c r="H23" s="2" t="s">
        <v>4</v>
      </c>
      <c r="I23" s="2" t="s">
        <v>61</v>
      </c>
      <c r="J23" s="2" t="s">
        <v>5</v>
      </c>
      <c r="K23" s="15" t="s">
        <v>61</v>
      </c>
      <c r="L23" s="18" t="s">
        <v>63</v>
      </c>
      <c r="M23" s="19" t="s">
        <v>98</v>
      </c>
    </row>
    <row r="24" spans="1:13" x14ac:dyDescent="0.25">
      <c r="A24" s="4" t="s">
        <v>87</v>
      </c>
      <c r="B24" s="5">
        <f t="shared" si="6"/>
        <v>0.76637463496036717</v>
      </c>
      <c r="C24" s="6">
        <v>1837</v>
      </c>
      <c r="D24" s="5">
        <f t="shared" ref="D24:D27" si="22">E24/E$3</f>
        <v>0.78450648839952808</v>
      </c>
      <c r="E24" s="6">
        <v>1995</v>
      </c>
      <c r="F24" s="5">
        <f t="shared" ref="F24:F27" si="23">G24/G$3</f>
        <v>0.79204107830551995</v>
      </c>
      <c r="G24" s="6">
        <v>1851</v>
      </c>
      <c r="H24" s="5">
        <f t="shared" ref="H24:H27" si="24">I24/I$3</f>
        <v>0.78653295128939826</v>
      </c>
      <c r="I24" s="6">
        <v>1647</v>
      </c>
      <c r="J24" s="5">
        <f t="shared" ref="J24:J27" si="25">K24/K$3</f>
        <v>0.7837065269175798</v>
      </c>
      <c r="K24" s="6">
        <v>1645</v>
      </c>
      <c r="L24" s="20">
        <f>(C24+E24+G24+I24+K24)/5</f>
        <v>1795</v>
      </c>
      <c r="M24" s="21" t="str">
        <f>IF(K24&lt;=J24, "UP", "DOWN")</f>
        <v>DOWN</v>
      </c>
    </row>
    <row r="25" spans="1:13" x14ac:dyDescent="0.25">
      <c r="A25" s="4" t="s">
        <v>88</v>
      </c>
      <c r="B25" s="5">
        <f t="shared" si="6"/>
        <v>0.18815185648727575</v>
      </c>
      <c r="C25" s="6">
        <v>451</v>
      </c>
      <c r="D25" s="5">
        <f t="shared" si="22"/>
        <v>0.17852929610696028</v>
      </c>
      <c r="E25" s="6">
        <v>454</v>
      </c>
      <c r="F25" s="5">
        <f t="shared" si="23"/>
        <v>0.17843388960205392</v>
      </c>
      <c r="G25" s="6">
        <v>417</v>
      </c>
      <c r="H25" s="5">
        <f t="shared" si="24"/>
        <v>0.18051575931232092</v>
      </c>
      <c r="I25" s="6">
        <v>378</v>
      </c>
      <c r="J25" s="5">
        <f t="shared" si="25"/>
        <v>0.17389232968080037</v>
      </c>
      <c r="K25" s="6">
        <v>365</v>
      </c>
      <c r="L25" s="20">
        <f t="shared" ref="L25:L27" si="26">(C25+E25+G25+I25+K25)/5</f>
        <v>413</v>
      </c>
      <c r="M25" s="21" t="str">
        <f t="shared" ref="M25:M27" si="27">IF(K25&lt;=J25, "UP", "DOWN")</f>
        <v>DOWN</v>
      </c>
    </row>
    <row r="26" spans="1:13" x14ac:dyDescent="0.25">
      <c r="A26" s="4" t="s">
        <v>89</v>
      </c>
      <c r="B26" s="5">
        <f t="shared" ref="B26:B39" si="28">C26/C$3</f>
        <v>4.5056320400500623E-2</v>
      </c>
      <c r="C26" s="6">
        <v>108</v>
      </c>
      <c r="D26" s="5">
        <f t="shared" si="22"/>
        <v>3.4604797483287458E-2</v>
      </c>
      <c r="E26" s="6">
        <v>88</v>
      </c>
      <c r="F26" s="5">
        <f t="shared" si="23"/>
        <v>2.6957637997432605E-2</v>
      </c>
      <c r="G26" s="6">
        <v>63</v>
      </c>
      <c r="H26" s="5">
        <f t="shared" si="24"/>
        <v>3.0563514804202482E-2</v>
      </c>
      <c r="I26" s="6">
        <v>64</v>
      </c>
      <c r="J26" s="5">
        <f t="shared" si="25"/>
        <v>4.097189137684612E-2</v>
      </c>
      <c r="K26" s="6">
        <v>86</v>
      </c>
      <c r="L26" s="20">
        <f t="shared" si="26"/>
        <v>81.8</v>
      </c>
      <c r="M26" s="21" t="str">
        <f t="shared" si="27"/>
        <v>DOWN</v>
      </c>
    </row>
    <row r="27" spans="1:13" x14ac:dyDescent="0.25">
      <c r="A27" s="4" t="s">
        <v>90</v>
      </c>
      <c r="B27" s="5">
        <f t="shared" si="28"/>
        <v>4.1718815185648727E-4</v>
      </c>
      <c r="C27" s="6">
        <v>1</v>
      </c>
      <c r="D27" s="5">
        <f t="shared" si="22"/>
        <v>2.3594180102241447E-3</v>
      </c>
      <c r="E27" s="6">
        <v>6</v>
      </c>
      <c r="F27" s="5">
        <f t="shared" si="23"/>
        <v>2.5673940949935813E-3</v>
      </c>
      <c r="G27" s="6">
        <v>6</v>
      </c>
      <c r="H27" s="5">
        <f t="shared" si="24"/>
        <v>2.3877745940783192E-3</v>
      </c>
      <c r="I27" s="6">
        <v>5</v>
      </c>
      <c r="J27" s="5">
        <f t="shared" si="25"/>
        <v>1.4292520247737017E-3</v>
      </c>
      <c r="K27" s="6">
        <v>3</v>
      </c>
      <c r="L27" s="20">
        <f t="shared" si="26"/>
        <v>4.2</v>
      </c>
      <c r="M27" s="21" t="str">
        <f t="shared" si="27"/>
        <v>DOWN</v>
      </c>
    </row>
    <row r="28" spans="1:13" x14ac:dyDescent="0.25">
      <c r="A28" s="14" t="s">
        <v>91</v>
      </c>
      <c r="B28" s="3" t="s">
        <v>1</v>
      </c>
      <c r="C28" s="2" t="s">
        <v>61</v>
      </c>
      <c r="D28" s="2" t="s">
        <v>2</v>
      </c>
      <c r="E28" s="2" t="s">
        <v>61</v>
      </c>
      <c r="F28" s="2" t="s">
        <v>3</v>
      </c>
      <c r="G28" s="2" t="s">
        <v>61</v>
      </c>
      <c r="H28" s="2" t="s">
        <v>4</v>
      </c>
      <c r="I28" s="2" t="s">
        <v>61</v>
      </c>
      <c r="J28" s="2" t="s">
        <v>5</v>
      </c>
      <c r="K28" s="15" t="s">
        <v>61</v>
      </c>
      <c r="L28" s="18" t="s">
        <v>63</v>
      </c>
      <c r="M28" s="19" t="s">
        <v>98</v>
      </c>
    </row>
    <row r="29" spans="1:13" x14ac:dyDescent="0.25">
      <c r="A29" s="4" t="s">
        <v>92</v>
      </c>
      <c r="B29" s="5">
        <f t="shared" si="28"/>
        <v>5.0479766374634957E-2</v>
      </c>
      <c r="C29" s="6">
        <v>121</v>
      </c>
      <c r="D29" s="5">
        <f t="shared" ref="D29:D39" si="29">E29/E$3</f>
        <v>6.5670467951238695E-2</v>
      </c>
      <c r="E29" s="6">
        <v>167</v>
      </c>
      <c r="F29" s="5">
        <f t="shared" ref="F29:F39" si="30">G29/G$3</f>
        <v>5.9477963200684637E-2</v>
      </c>
      <c r="G29" s="6">
        <v>139</v>
      </c>
      <c r="H29" s="5">
        <f t="shared" ref="H29:H39" si="31">I29/I$3</f>
        <v>6.0649474689589304E-2</v>
      </c>
      <c r="I29" s="6">
        <v>127</v>
      </c>
      <c r="J29" s="5">
        <f t="shared" ref="J29:J39" si="32">K29/K$3</f>
        <v>5.0500238208670799E-2</v>
      </c>
      <c r="K29" s="6">
        <v>106</v>
      </c>
      <c r="L29" s="20">
        <f>(C29+E29+G29+I29+K29)/5</f>
        <v>132</v>
      </c>
      <c r="M29" s="21" t="str">
        <f>IF(K29&lt;=J29, "UP", "DOWN")</f>
        <v>DOWN</v>
      </c>
    </row>
    <row r="30" spans="1:13" x14ac:dyDescent="0.25">
      <c r="A30" s="4" t="s">
        <v>93</v>
      </c>
      <c r="B30" s="5">
        <f t="shared" si="28"/>
        <v>0.36879432624113473</v>
      </c>
      <c r="C30" s="6">
        <v>884</v>
      </c>
      <c r="D30" s="5">
        <f t="shared" si="29"/>
        <v>0.38733779001179708</v>
      </c>
      <c r="E30" s="6">
        <v>985</v>
      </c>
      <c r="F30" s="5">
        <f t="shared" si="30"/>
        <v>0.37655113393239198</v>
      </c>
      <c r="G30" s="6">
        <v>880</v>
      </c>
      <c r="H30" s="5">
        <f t="shared" si="31"/>
        <v>0.36914995224450814</v>
      </c>
      <c r="I30" s="6">
        <v>773</v>
      </c>
      <c r="J30" s="5">
        <f t="shared" si="32"/>
        <v>0.33539780848022865</v>
      </c>
      <c r="K30" s="6">
        <v>704</v>
      </c>
      <c r="L30" s="20">
        <f t="shared" ref="L30:L33" si="33">(C30+E30+G30+I30+K30)/5</f>
        <v>845.2</v>
      </c>
      <c r="M30" s="21" t="str">
        <f t="shared" ref="M30:M33" si="34">IF(K30&lt;=J30, "UP", "DOWN")</f>
        <v>DOWN</v>
      </c>
    </row>
    <row r="31" spans="1:13" x14ac:dyDescent="0.25">
      <c r="A31" s="4" t="s">
        <v>94</v>
      </c>
      <c r="B31" s="5">
        <f t="shared" si="28"/>
        <v>0.25698790154359619</v>
      </c>
      <c r="C31" s="6">
        <v>616</v>
      </c>
      <c r="D31" s="5">
        <f t="shared" si="29"/>
        <v>0.25914274478961857</v>
      </c>
      <c r="E31" s="6">
        <v>659</v>
      </c>
      <c r="F31" s="5">
        <f t="shared" si="30"/>
        <v>0.24732563115104836</v>
      </c>
      <c r="G31" s="6">
        <v>578</v>
      </c>
      <c r="H31" s="5">
        <f t="shared" si="31"/>
        <v>0.25740210124164281</v>
      </c>
      <c r="I31" s="6">
        <v>539</v>
      </c>
      <c r="J31" s="5">
        <f t="shared" si="32"/>
        <v>0.25631252977608387</v>
      </c>
      <c r="K31" s="6">
        <v>538</v>
      </c>
      <c r="L31" s="20">
        <f t="shared" si="33"/>
        <v>586</v>
      </c>
      <c r="M31" s="21" t="str">
        <f t="shared" si="34"/>
        <v>DOWN</v>
      </c>
    </row>
    <row r="32" spans="1:13" x14ac:dyDescent="0.25">
      <c r="A32" s="4" t="s">
        <v>95</v>
      </c>
      <c r="B32" s="5">
        <f t="shared" si="28"/>
        <v>1.5853149770546516E-2</v>
      </c>
      <c r="C32" s="6">
        <v>38</v>
      </c>
      <c r="D32" s="5">
        <f t="shared" si="29"/>
        <v>1.4156508061344868E-2</v>
      </c>
      <c r="E32" s="6">
        <v>36</v>
      </c>
      <c r="F32" s="5">
        <f t="shared" si="30"/>
        <v>1.4976465554129225E-2</v>
      </c>
      <c r="G32" s="6">
        <v>35</v>
      </c>
      <c r="H32" s="5">
        <f t="shared" si="31"/>
        <v>1.0506208213944603E-2</v>
      </c>
      <c r="I32" s="6">
        <v>22</v>
      </c>
      <c r="J32" s="5">
        <f t="shared" si="32"/>
        <v>8.0990948070509775E-3</v>
      </c>
      <c r="K32" s="6">
        <v>17</v>
      </c>
      <c r="L32" s="20">
        <f t="shared" si="33"/>
        <v>29.6</v>
      </c>
      <c r="M32" s="21" t="str">
        <f t="shared" si="34"/>
        <v>DOWN</v>
      </c>
    </row>
    <row r="33" spans="1:13" x14ac:dyDescent="0.25">
      <c r="A33" s="4" t="s">
        <v>96</v>
      </c>
      <c r="B33" s="5">
        <f t="shared" si="28"/>
        <v>0.26032540675844806</v>
      </c>
      <c r="C33" s="6">
        <v>624</v>
      </c>
      <c r="D33" s="5">
        <f t="shared" si="29"/>
        <v>0.24459300039323634</v>
      </c>
      <c r="E33" s="6">
        <v>622</v>
      </c>
      <c r="F33" s="5">
        <f t="shared" si="30"/>
        <v>0.27428326914848095</v>
      </c>
      <c r="G33" s="6">
        <v>641</v>
      </c>
      <c r="H33" s="5">
        <f t="shared" si="31"/>
        <v>0.26313276026743077</v>
      </c>
      <c r="I33" s="6">
        <v>551</v>
      </c>
      <c r="J33" s="5">
        <f t="shared" si="32"/>
        <v>0.29537875178656503</v>
      </c>
      <c r="K33" s="6">
        <v>620</v>
      </c>
      <c r="L33" s="20">
        <f t="shared" si="33"/>
        <v>611.6</v>
      </c>
      <c r="M33" s="21" t="str">
        <f t="shared" si="34"/>
        <v>DOWN</v>
      </c>
    </row>
    <row r="34" spans="1:13" x14ac:dyDescent="0.25">
      <c r="A34" s="4" t="s">
        <v>97</v>
      </c>
      <c r="B34" s="5">
        <f t="shared" si="28"/>
        <v>4.4221944096787653E-2</v>
      </c>
      <c r="C34" s="6">
        <v>106</v>
      </c>
      <c r="D34" s="5">
        <f t="shared" si="29"/>
        <v>2.791977978765238E-2</v>
      </c>
      <c r="E34" s="6">
        <v>71</v>
      </c>
      <c r="F34" s="5">
        <f t="shared" si="30"/>
        <v>2.6101839965768078E-2</v>
      </c>
      <c r="G34" s="6">
        <v>61</v>
      </c>
      <c r="H34" s="5">
        <f t="shared" si="31"/>
        <v>3.5816618911174783E-2</v>
      </c>
      <c r="I34" s="6">
        <v>75</v>
      </c>
      <c r="J34" s="5">
        <f t="shared" si="32"/>
        <v>5.1929490233444495E-2</v>
      </c>
      <c r="K34" s="6">
        <v>109</v>
      </c>
      <c r="L34" s="20">
        <f t="shared" ref="L34:L36" si="35">(C34+E34+G34+I34+K34)/5</f>
        <v>84.4</v>
      </c>
      <c r="M34" s="21" t="str">
        <f t="shared" ref="M34:M36" si="36">IF(K34&lt;=J34, "UP", "DOWN")</f>
        <v>DOWN</v>
      </c>
    </row>
    <row r="35" spans="1:13" x14ac:dyDescent="0.25">
      <c r="A35" s="4" t="s">
        <v>55</v>
      </c>
      <c r="B35" s="5">
        <f t="shared" si="28"/>
        <v>3.3375052148518982E-3</v>
      </c>
      <c r="C35" s="6">
        <v>8</v>
      </c>
      <c r="D35" s="5">
        <f t="shared" si="29"/>
        <v>7.8647267007471487E-4</v>
      </c>
      <c r="E35" s="6">
        <v>2</v>
      </c>
      <c r="F35" s="5">
        <f t="shared" si="30"/>
        <v>8.5579803166452718E-4</v>
      </c>
      <c r="G35" s="6">
        <v>2</v>
      </c>
      <c r="H35" s="5">
        <f t="shared" si="31"/>
        <v>3.3428844317096467E-3</v>
      </c>
      <c r="I35" s="6">
        <v>7</v>
      </c>
      <c r="J35" s="5">
        <f t="shared" si="32"/>
        <v>9.528346831824678E-4</v>
      </c>
      <c r="K35" s="6">
        <v>2</v>
      </c>
      <c r="L35" s="20">
        <f t="shared" si="35"/>
        <v>4.2</v>
      </c>
      <c r="M35" s="21" t="str">
        <f t="shared" si="36"/>
        <v>DOWN</v>
      </c>
    </row>
    <row r="36" spans="1:13" x14ac:dyDescent="0.25">
      <c r="A36" s="4" t="s">
        <v>57</v>
      </c>
      <c r="B36" s="5">
        <f t="shared" si="28"/>
        <v>0</v>
      </c>
      <c r="C36" s="7"/>
      <c r="D36" s="5">
        <f t="shared" si="29"/>
        <v>3.9323633503735744E-4</v>
      </c>
      <c r="E36" s="6">
        <v>1</v>
      </c>
      <c r="F36" s="5">
        <f t="shared" si="30"/>
        <v>4.2789901583226359E-4</v>
      </c>
      <c r="G36" s="6">
        <v>1</v>
      </c>
      <c r="H36" s="5">
        <f t="shared" si="31"/>
        <v>0</v>
      </c>
      <c r="I36" s="7"/>
      <c r="J36" s="5">
        <f t="shared" si="32"/>
        <v>1.4292520247737017E-3</v>
      </c>
      <c r="K36" s="6">
        <v>3</v>
      </c>
      <c r="L36" s="20">
        <f t="shared" si="35"/>
        <v>1</v>
      </c>
      <c r="M36" s="21" t="str">
        <f t="shared" si="36"/>
        <v>DOWN</v>
      </c>
    </row>
    <row r="37" spans="1:13" x14ac:dyDescent="0.25">
      <c r="A37" s="14" t="s">
        <v>102</v>
      </c>
      <c r="B37" s="3" t="s">
        <v>1</v>
      </c>
      <c r="C37" s="2" t="s">
        <v>61</v>
      </c>
      <c r="D37" s="2" t="s">
        <v>2</v>
      </c>
      <c r="E37" s="2" t="s">
        <v>61</v>
      </c>
      <c r="F37" s="2" t="s">
        <v>3</v>
      </c>
      <c r="G37" s="2" t="s">
        <v>61</v>
      </c>
      <c r="H37" s="2" t="s">
        <v>4</v>
      </c>
      <c r="I37" s="2" t="s">
        <v>61</v>
      </c>
      <c r="J37" s="2" t="s">
        <v>5</v>
      </c>
      <c r="K37" s="2" t="s">
        <v>61</v>
      </c>
      <c r="L37" s="18" t="s">
        <v>63</v>
      </c>
      <c r="M37" s="19" t="s">
        <v>98</v>
      </c>
    </row>
    <row r="38" spans="1:13" x14ac:dyDescent="0.25">
      <c r="A38" s="4" t="s">
        <v>103</v>
      </c>
      <c r="B38" s="5">
        <f t="shared" si="28"/>
        <v>0.53733833959115562</v>
      </c>
      <c r="C38" s="32">
        <v>1288</v>
      </c>
      <c r="D38" s="5">
        <f t="shared" si="29"/>
        <v>0.52654345261502167</v>
      </c>
      <c r="E38" s="32">
        <v>1339</v>
      </c>
      <c r="F38" s="5">
        <f t="shared" si="30"/>
        <v>0.53273427471116819</v>
      </c>
      <c r="G38" s="32">
        <v>1245</v>
      </c>
      <c r="H38" s="5">
        <f t="shared" si="31"/>
        <v>0.53295128939828085</v>
      </c>
      <c r="I38" s="32">
        <v>1116</v>
      </c>
      <c r="J38" s="5">
        <f t="shared" si="32"/>
        <v>0.53835159599809435</v>
      </c>
      <c r="K38" s="32">
        <v>1130</v>
      </c>
      <c r="L38" s="20">
        <f>(C38+E38+G38+I38+K38)/5</f>
        <v>1223.5999999999999</v>
      </c>
      <c r="M38" s="21" t="str">
        <f>IF(K38&lt;=J38, "UP", "DOWN")</f>
        <v>DOWN</v>
      </c>
    </row>
    <row r="39" spans="1:13" x14ac:dyDescent="0.25">
      <c r="A39" s="4" t="s">
        <v>104</v>
      </c>
      <c r="B39" s="5">
        <f t="shared" si="28"/>
        <v>0.46266166040884438</v>
      </c>
      <c r="C39" s="32">
        <v>1109</v>
      </c>
      <c r="D39" s="5">
        <f t="shared" si="29"/>
        <v>0.47345654738497839</v>
      </c>
      <c r="E39" s="32">
        <v>1204</v>
      </c>
      <c r="F39" s="5">
        <f t="shared" si="30"/>
        <v>0.46726572528883181</v>
      </c>
      <c r="G39" s="32">
        <v>1092</v>
      </c>
      <c r="H39" s="5">
        <f t="shared" si="31"/>
        <v>0.46704871060171921</v>
      </c>
      <c r="I39" s="32">
        <v>978</v>
      </c>
      <c r="J39" s="5">
        <f t="shared" si="32"/>
        <v>0.46164840400190565</v>
      </c>
      <c r="K39" s="32">
        <v>969</v>
      </c>
      <c r="L39" s="20">
        <f>(C39+E39+G39+I39+K39)/5</f>
        <v>1070.4000000000001</v>
      </c>
      <c r="M39" s="21" t="str">
        <f>IF(K39&lt;=J39, "UP", "DOWN")</f>
        <v>DOWN</v>
      </c>
    </row>
    <row r="40" spans="1:13" ht="19.5" customHeight="1" x14ac:dyDescent="0.25"/>
  </sheetData>
  <pageMargins left="0.7" right="0.7" top="0.75" bottom="0.75" header="0.3" footer="0.3"/>
  <pageSetup scale="7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D20" sqref="D20"/>
    </sheetView>
  </sheetViews>
  <sheetFormatPr defaultRowHeight="15" x14ac:dyDescent="0.25"/>
  <cols>
    <col min="1" max="1" width="35.7109375" customWidth="1"/>
    <col min="2" max="2" width="9.42578125" customWidth="1"/>
    <col min="4" max="4" width="9.85546875" customWidth="1"/>
    <col min="5" max="5" width="10.7109375" customWidth="1"/>
    <col min="6" max="6" width="11.42578125" customWidth="1"/>
  </cols>
  <sheetData>
    <row r="1" spans="1:6" x14ac:dyDescent="0.25">
      <c r="A1" s="12" t="s">
        <v>123</v>
      </c>
    </row>
    <row r="2" spans="1:6" x14ac:dyDescent="0.25">
      <c r="A2" s="14" t="s">
        <v>65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16" t="s">
        <v>66</v>
      </c>
      <c r="B3" s="8">
        <v>2397</v>
      </c>
      <c r="C3" s="8">
        <v>2543</v>
      </c>
      <c r="D3" s="8">
        <v>2337</v>
      </c>
      <c r="E3" s="8">
        <v>2094</v>
      </c>
      <c r="F3" s="8">
        <v>2099</v>
      </c>
    </row>
    <row r="4" spans="1:6" x14ac:dyDescent="0.25">
      <c r="A4" s="14" t="s">
        <v>67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x14ac:dyDescent="0.25">
      <c r="A5" s="4" t="s">
        <v>68</v>
      </c>
      <c r="B5" s="6">
        <v>2171</v>
      </c>
      <c r="C5" s="6">
        <v>2304</v>
      </c>
      <c r="D5" s="6">
        <v>2131</v>
      </c>
      <c r="E5" s="6">
        <v>1855</v>
      </c>
      <c r="F5" s="6">
        <v>1853</v>
      </c>
    </row>
    <row r="6" spans="1:6" x14ac:dyDescent="0.25">
      <c r="A6" s="4" t="s">
        <v>69</v>
      </c>
      <c r="B6" s="6">
        <v>115</v>
      </c>
      <c r="C6" s="6">
        <v>125</v>
      </c>
      <c r="D6" s="6">
        <v>86</v>
      </c>
      <c r="E6" s="6">
        <v>129</v>
      </c>
      <c r="F6" s="6">
        <v>94</v>
      </c>
    </row>
    <row r="7" spans="1:6" x14ac:dyDescent="0.25">
      <c r="A7" s="4" t="s">
        <v>70</v>
      </c>
      <c r="B7" s="6">
        <v>111</v>
      </c>
      <c r="C7" s="6">
        <v>114</v>
      </c>
      <c r="D7" s="6">
        <v>120</v>
      </c>
      <c r="E7" s="6">
        <v>110</v>
      </c>
      <c r="F7" s="6">
        <v>152</v>
      </c>
    </row>
    <row r="8" spans="1:6" x14ac:dyDescent="0.25">
      <c r="A8" s="14" t="s">
        <v>71</v>
      </c>
      <c r="B8" s="3" t="s">
        <v>1</v>
      </c>
      <c r="C8" s="2" t="s">
        <v>2</v>
      </c>
      <c r="D8" s="2" t="s">
        <v>3</v>
      </c>
      <c r="E8" s="2" t="s">
        <v>4</v>
      </c>
      <c r="F8" s="2" t="s">
        <v>5</v>
      </c>
    </row>
    <row r="9" spans="1:6" x14ac:dyDescent="0.25">
      <c r="A9" s="4" t="s">
        <v>72</v>
      </c>
      <c r="B9" s="6">
        <v>433</v>
      </c>
      <c r="C9" s="6">
        <v>428</v>
      </c>
      <c r="D9" s="6">
        <v>372</v>
      </c>
      <c r="E9" s="6">
        <v>266</v>
      </c>
      <c r="F9" s="6">
        <v>238</v>
      </c>
    </row>
    <row r="10" spans="1:6" x14ac:dyDescent="0.25">
      <c r="A10" s="4" t="s">
        <v>73</v>
      </c>
      <c r="B10" s="6">
        <v>218</v>
      </c>
      <c r="C10" s="6">
        <v>244</v>
      </c>
      <c r="D10" s="6">
        <v>215</v>
      </c>
      <c r="E10" s="6">
        <v>158</v>
      </c>
      <c r="F10" s="6">
        <v>218</v>
      </c>
    </row>
    <row r="11" spans="1:6" x14ac:dyDescent="0.25">
      <c r="A11" s="4" t="s">
        <v>74</v>
      </c>
      <c r="B11" s="6">
        <v>985</v>
      </c>
      <c r="C11" s="6">
        <v>959</v>
      </c>
      <c r="D11" s="6">
        <v>976</v>
      </c>
      <c r="E11" s="6">
        <v>937</v>
      </c>
      <c r="F11" s="6">
        <v>847</v>
      </c>
    </row>
    <row r="12" spans="1:6" x14ac:dyDescent="0.25">
      <c r="A12" s="4" t="s">
        <v>75</v>
      </c>
      <c r="B12" s="6">
        <v>558</v>
      </c>
      <c r="C12" s="6">
        <v>691</v>
      </c>
      <c r="D12" s="6">
        <v>586</v>
      </c>
      <c r="E12" s="6">
        <v>553</v>
      </c>
      <c r="F12" s="6">
        <v>604</v>
      </c>
    </row>
    <row r="13" spans="1:6" x14ac:dyDescent="0.25">
      <c r="A13" s="4" t="s">
        <v>76</v>
      </c>
      <c r="B13" s="6">
        <v>203</v>
      </c>
      <c r="C13" s="6">
        <v>221</v>
      </c>
      <c r="D13" s="6">
        <v>188</v>
      </c>
      <c r="E13" s="6">
        <v>180</v>
      </c>
      <c r="F13" s="6">
        <v>192</v>
      </c>
    </row>
    <row r="14" spans="1:6" x14ac:dyDescent="0.25">
      <c r="A14" s="14" t="s">
        <v>77</v>
      </c>
      <c r="B14" s="3" t="s">
        <v>1</v>
      </c>
      <c r="C14" s="2" t="s">
        <v>2</v>
      </c>
      <c r="D14" s="2" t="s">
        <v>3</v>
      </c>
      <c r="E14" s="2" t="s">
        <v>4</v>
      </c>
      <c r="F14" s="2" t="s">
        <v>5</v>
      </c>
    </row>
    <row r="15" spans="1:6" x14ac:dyDescent="0.25">
      <c r="A15" s="4" t="s">
        <v>78</v>
      </c>
      <c r="B15" s="6">
        <v>1752</v>
      </c>
      <c r="C15" s="6">
        <v>1764</v>
      </c>
      <c r="D15" s="6">
        <v>1520</v>
      </c>
      <c r="E15" s="6">
        <v>1358</v>
      </c>
      <c r="F15" s="6">
        <v>1375</v>
      </c>
    </row>
    <row r="16" spans="1:6" x14ac:dyDescent="0.25">
      <c r="A16" s="4" t="s">
        <v>79</v>
      </c>
      <c r="B16" s="6">
        <v>645</v>
      </c>
      <c r="C16" s="6">
        <v>779</v>
      </c>
      <c r="D16" s="6">
        <v>817</v>
      </c>
      <c r="E16" s="6">
        <v>736</v>
      </c>
      <c r="F16" s="6">
        <v>724</v>
      </c>
    </row>
    <row r="17" spans="1:6" x14ac:dyDescent="0.25">
      <c r="A17" s="14" t="s">
        <v>80</v>
      </c>
      <c r="B17" s="3" t="s">
        <v>1</v>
      </c>
      <c r="C17" s="2" t="s">
        <v>2</v>
      </c>
      <c r="D17" s="2" t="s">
        <v>3</v>
      </c>
      <c r="E17" s="2" t="s">
        <v>4</v>
      </c>
      <c r="F17" s="2" t="s">
        <v>5</v>
      </c>
    </row>
    <row r="18" spans="1:6" x14ac:dyDescent="0.25">
      <c r="A18" s="4" t="s">
        <v>81</v>
      </c>
      <c r="B18" s="6">
        <v>511</v>
      </c>
      <c r="C18" s="6">
        <v>510</v>
      </c>
      <c r="D18" s="6">
        <v>450</v>
      </c>
      <c r="E18" s="6">
        <v>338</v>
      </c>
      <c r="F18" s="6">
        <v>316</v>
      </c>
    </row>
    <row r="19" spans="1:6" x14ac:dyDescent="0.25">
      <c r="A19" s="4" t="s">
        <v>82</v>
      </c>
      <c r="B19" s="6">
        <v>280</v>
      </c>
      <c r="C19" s="6">
        <v>311</v>
      </c>
      <c r="D19" s="6">
        <v>292</v>
      </c>
      <c r="E19" s="6">
        <v>231</v>
      </c>
      <c r="F19" s="6">
        <v>271</v>
      </c>
    </row>
    <row r="20" spans="1:6" x14ac:dyDescent="0.25">
      <c r="A20" s="4" t="s">
        <v>83</v>
      </c>
      <c r="B20" s="6">
        <v>7</v>
      </c>
      <c r="C20" s="6">
        <v>6</v>
      </c>
      <c r="D20" s="6">
        <v>10</v>
      </c>
      <c r="E20" s="6">
        <v>11</v>
      </c>
      <c r="F20" s="6">
        <v>11</v>
      </c>
    </row>
    <row r="21" spans="1:6" x14ac:dyDescent="0.25">
      <c r="A21" s="4" t="s">
        <v>84</v>
      </c>
      <c r="B21" s="6">
        <v>1297</v>
      </c>
      <c r="C21" s="6">
        <v>1394</v>
      </c>
      <c r="D21" s="6">
        <v>1294</v>
      </c>
      <c r="E21" s="6">
        <v>1229</v>
      </c>
      <c r="F21" s="6">
        <v>1213</v>
      </c>
    </row>
    <row r="22" spans="1:6" x14ac:dyDescent="0.25">
      <c r="A22" s="4" t="s">
        <v>85</v>
      </c>
      <c r="B22" s="6">
        <v>302</v>
      </c>
      <c r="C22" s="6">
        <v>322</v>
      </c>
      <c r="D22" s="6">
        <v>291</v>
      </c>
      <c r="E22" s="6">
        <v>285</v>
      </c>
      <c r="F22" s="6">
        <v>288</v>
      </c>
    </row>
    <row r="23" spans="1:6" x14ac:dyDescent="0.25">
      <c r="A23" s="14" t="s">
        <v>86</v>
      </c>
      <c r="B23" s="3" t="s">
        <v>1</v>
      </c>
      <c r="C23" s="2" t="s">
        <v>2</v>
      </c>
      <c r="D23" s="2" t="s">
        <v>3</v>
      </c>
      <c r="E23" s="2" t="s">
        <v>4</v>
      </c>
      <c r="F23" s="2" t="s">
        <v>5</v>
      </c>
    </row>
    <row r="24" spans="1:6" x14ac:dyDescent="0.25">
      <c r="A24" s="4" t="s">
        <v>87</v>
      </c>
      <c r="B24" s="6">
        <v>1837</v>
      </c>
      <c r="C24" s="6">
        <v>1995</v>
      </c>
      <c r="D24" s="6">
        <v>1851</v>
      </c>
      <c r="E24" s="6">
        <v>1647</v>
      </c>
      <c r="F24" s="6">
        <v>1645</v>
      </c>
    </row>
    <row r="25" spans="1:6" x14ac:dyDescent="0.25">
      <c r="A25" s="4" t="s">
        <v>88</v>
      </c>
      <c r="B25" s="6">
        <v>451</v>
      </c>
      <c r="C25" s="6">
        <v>454</v>
      </c>
      <c r="D25" s="6">
        <v>417</v>
      </c>
      <c r="E25" s="6">
        <v>378</v>
      </c>
      <c r="F25" s="6">
        <v>365</v>
      </c>
    </row>
    <row r="26" spans="1:6" x14ac:dyDescent="0.25">
      <c r="A26" s="4" t="s">
        <v>89</v>
      </c>
      <c r="B26" s="6">
        <v>108</v>
      </c>
      <c r="C26" s="6">
        <v>88</v>
      </c>
      <c r="D26" s="6">
        <v>63</v>
      </c>
      <c r="E26" s="6">
        <v>64</v>
      </c>
      <c r="F26" s="6">
        <v>86</v>
      </c>
    </row>
    <row r="27" spans="1:6" x14ac:dyDescent="0.25">
      <c r="A27" s="4" t="s">
        <v>90</v>
      </c>
      <c r="B27" s="6">
        <v>1</v>
      </c>
      <c r="C27" s="6">
        <v>6</v>
      </c>
      <c r="D27" s="6">
        <v>6</v>
      </c>
      <c r="E27" s="6">
        <v>5</v>
      </c>
      <c r="F27" s="6">
        <v>3</v>
      </c>
    </row>
    <row r="28" spans="1:6" x14ac:dyDescent="0.25">
      <c r="A28" s="14" t="s">
        <v>91</v>
      </c>
      <c r="B28" s="3" t="s">
        <v>1</v>
      </c>
      <c r="C28" s="2" t="s">
        <v>2</v>
      </c>
      <c r="D28" s="2" t="s">
        <v>3</v>
      </c>
      <c r="E28" s="2" t="s">
        <v>4</v>
      </c>
      <c r="F28" s="2" t="s">
        <v>5</v>
      </c>
    </row>
    <row r="29" spans="1:6" x14ac:dyDescent="0.25">
      <c r="A29" s="4" t="s">
        <v>92</v>
      </c>
      <c r="B29" s="6">
        <v>121</v>
      </c>
      <c r="C29" s="6">
        <v>167</v>
      </c>
      <c r="D29" s="6">
        <v>139</v>
      </c>
      <c r="E29" s="6">
        <v>127</v>
      </c>
      <c r="F29" s="6">
        <v>106</v>
      </c>
    </row>
    <row r="30" spans="1:6" x14ac:dyDescent="0.25">
      <c r="A30" s="4" t="s">
        <v>93</v>
      </c>
      <c r="B30" s="6">
        <v>884</v>
      </c>
      <c r="C30" s="6">
        <v>985</v>
      </c>
      <c r="D30" s="6">
        <v>880</v>
      </c>
      <c r="E30" s="6">
        <v>773</v>
      </c>
      <c r="F30" s="6">
        <v>704</v>
      </c>
    </row>
    <row r="31" spans="1:6" x14ac:dyDescent="0.25">
      <c r="A31" s="4" t="s">
        <v>94</v>
      </c>
      <c r="B31" s="6">
        <v>616</v>
      </c>
      <c r="C31" s="6">
        <v>659</v>
      </c>
      <c r="D31" s="6">
        <v>578</v>
      </c>
      <c r="E31" s="6">
        <v>539</v>
      </c>
      <c r="F31" s="6">
        <v>538</v>
      </c>
    </row>
    <row r="32" spans="1:6" x14ac:dyDescent="0.25">
      <c r="A32" s="4" t="s">
        <v>95</v>
      </c>
      <c r="B32" s="6">
        <v>38</v>
      </c>
      <c r="C32" s="6">
        <v>36</v>
      </c>
      <c r="D32" s="6">
        <v>35</v>
      </c>
      <c r="E32" s="6">
        <v>22</v>
      </c>
      <c r="F32" s="6">
        <v>17</v>
      </c>
    </row>
    <row r="33" spans="1:6" x14ac:dyDescent="0.25">
      <c r="A33" s="4" t="s">
        <v>96</v>
      </c>
      <c r="B33" s="6">
        <v>624</v>
      </c>
      <c r="C33" s="6">
        <v>622</v>
      </c>
      <c r="D33" s="6">
        <v>641</v>
      </c>
      <c r="E33" s="6">
        <v>551</v>
      </c>
      <c r="F33" s="6">
        <v>620</v>
      </c>
    </row>
    <row r="34" spans="1:6" x14ac:dyDescent="0.25">
      <c r="A34" s="4" t="s">
        <v>97</v>
      </c>
      <c r="B34" s="6">
        <v>106</v>
      </c>
      <c r="C34" s="6">
        <v>71</v>
      </c>
      <c r="D34" s="6">
        <v>61</v>
      </c>
      <c r="E34" s="6">
        <v>75</v>
      </c>
      <c r="F34" s="6">
        <v>109</v>
      </c>
    </row>
    <row r="35" spans="1:6" x14ac:dyDescent="0.25">
      <c r="A35" s="4" t="s">
        <v>55</v>
      </c>
      <c r="B35" s="6">
        <v>8</v>
      </c>
      <c r="C35" s="6">
        <v>2</v>
      </c>
      <c r="D35" s="6">
        <v>2</v>
      </c>
      <c r="E35" s="6">
        <v>7</v>
      </c>
      <c r="F35" s="6">
        <v>2</v>
      </c>
    </row>
    <row r="36" spans="1:6" x14ac:dyDescent="0.25">
      <c r="A36" s="4" t="s">
        <v>57</v>
      </c>
      <c r="B36" s="7"/>
      <c r="C36" s="6">
        <v>1</v>
      </c>
      <c r="D36" s="6">
        <v>1</v>
      </c>
      <c r="E36" s="7"/>
      <c r="F36" s="6">
        <v>3</v>
      </c>
    </row>
    <row r="37" spans="1:6" x14ac:dyDescent="0.25">
      <c r="A37" s="14" t="s">
        <v>102</v>
      </c>
      <c r="B37" s="3" t="s">
        <v>1</v>
      </c>
      <c r="C37" s="2" t="s">
        <v>2</v>
      </c>
      <c r="D37" s="2" t="s">
        <v>3</v>
      </c>
      <c r="E37" s="2" t="s">
        <v>4</v>
      </c>
      <c r="F37" s="2" t="s">
        <v>5</v>
      </c>
    </row>
    <row r="38" spans="1:6" x14ac:dyDescent="0.25">
      <c r="A38" s="4" t="s">
        <v>103</v>
      </c>
      <c r="B38" s="50">
        <v>1288</v>
      </c>
      <c r="C38" s="50">
        <v>1339</v>
      </c>
      <c r="D38" s="50">
        <v>1245</v>
      </c>
      <c r="E38" s="50">
        <v>1116</v>
      </c>
      <c r="F38" s="50">
        <v>1130</v>
      </c>
    </row>
    <row r="39" spans="1:6" x14ac:dyDescent="0.25">
      <c r="A39" s="4" t="s">
        <v>104</v>
      </c>
      <c r="B39" s="50">
        <v>1109</v>
      </c>
      <c r="C39" s="50">
        <v>1204</v>
      </c>
      <c r="D39" s="50">
        <v>1092</v>
      </c>
      <c r="E39" s="50">
        <v>978</v>
      </c>
      <c r="F39" s="50">
        <v>969</v>
      </c>
    </row>
    <row r="40" spans="1:6" ht="19.5" customHeight="1" x14ac:dyDescent="0.25"/>
    <row r="42" spans="1:6" x14ac:dyDescent="0.25">
      <c r="A42" s="14" t="s">
        <v>77</v>
      </c>
      <c r="B42" s="3" t="s">
        <v>1</v>
      </c>
      <c r="C42" s="2" t="s">
        <v>2</v>
      </c>
      <c r="D42" s="2" t="s">
        <v>3</v>
      </c>
      <c r="E42" s="2" t="s">
        <v>4</v>
      </c>
      <c r="F42" s="2" t="s">
        <v>5</v>
      </c>
    </row>
    <row r="43" spans="1:6" x14ac:dyDescent="0.25">
      <c r="A43" s="4" t="s">
        <v>78</v>
      </c>
      <c r="B43" s="51">
        <f>B15/B$3</f>
        <v>0.7309136420525657</v>
      </c>
      <c r="C43" s="51">
        <f t="shared" ref="C43:F44" si="0">C15/C$3</f>
        <v>0.69366889500589857</v>
      </c>
      <c r="D43" s="51">
        <f t="shared" si="0"/>
        <v>0.65040650406504064</v>
      </c>
      <c r="E43" s="51">
        <f t="shared" si="0"/>
        <v>0.6485195797516714</v>
      </c>
      <c r="F43" s="51">
        <f t="shared" si="0"/>
        <v>0.6550738446879466</v>
      </c>
    </row>
    <row r="44" spans="1:6" x14ac:dyDescent="0.25">
      <c r="A44" s="4" t="s">
        <v>79</v>
      </c>
      <c r="B44" s="51">
        <f>B16/B$3</f>
        <v>0.2690863579474343</v>
      </c>
      <c r="C44" s="51">
        <f t="shared" si="0"/>
        <v>0.30633110499410143</v>
      </c>
      <c r="D44" s="51">
        <f t="shared" si="0"/>
        <v>0.34959349593495936</v>
      </c>
      <c r="E44" s="51">
        <f t="shared" si="0"/>
        <v>0.35148042024832854</v>
      </c>
      <c r="F44" s="51">
        <f t="shared" si="0"/>
        <v>0.34492615531205334</v>
      </c>
    </row>
    <row r="46" spans="1:6" x14ac:dyDescent="0.25">
      <c r="A46" s="14" t="s">
        <v>102</v>
      </c>
      <c r="B46" s="3" t="s">
        <v>1</v>
      </c>
      <c r="C46" s="2" t="s">
        <v>2</v>
      </c>
      <c r="D46" s="2" t="s">
        <v>3</v>
      </c>
      <c r="E46" s="2" t="s">
        <v>4</v>
      </c>
      <c r="F46" s="2" t="s">
        <v>5</v>
      </c>
    </row>
    <row r="47" spans="1:6" x14ac:dyDescent="0.25">
      <c r="A47" s="4" t="s">
        <v>103</v>
      </c>
      <c r="B47" s="52">
        <f>B38/B$3</f>
        <v>0.53733833959115562</v>
      </c>
      <c r="C47" s="52">
        <f t="shared" ref="C47:F48" si="1">C38/C$3</f>
        <v>0.52654345261502167</v>
      </c>
      <c r="D47" s="52">
        <f t="shared" si="1"/>
        <v>0.53273427471116819</v>
      </c>
      <c r="E47" s="52">
        <f t="shared" si="1"/>
        <v>0.53295128939828085</v>
      </c>
      <c r="F47" s="52">
        <f t="shared" si="1"/>
        <v>0.53835159599809435</v>
      </c>
    </row>
    <row r="48" spans="1:6" x14ac:dyDescent="0.25">
      <c r="A48" s="4" t="s">
        <v>104</v>
      </c>
      <c r="B48" s="52">
        <f>B39/B$3</f>
        <v>0.46266166040884438</v>
      </c>
      <c r="C48" s="52">
        <f t="shared" si="1"/>
        <v>0.47345654738497839</v>
      </c>
      <c r="D48" s="52">
        <f t="shared" si="1"/>
        <v>0.46726572528883181</v>
      </c>
      <c r="E48" s="52">
        <f t="shared" si="1"/>
        <v>0.46704871060171921</v>
      </c>
      <c r="F48" s="52">
        <f t="shared" si="1"/>
        <v>0.46164840400190565</v>
      </c>
    </row>
    <row r="51" spans="1:6" x14ac:dyDescent="0.25">
      <c r="A51" s="14" t="s">
        <v>80</v>
      </c>
      <c r="B51" s="3" t="s">
        <v>1</v>
      </c>
      <c r="C51" s="2" t="s">
        <v>2</v>
      </c>
      <c r="D51" s="2" t="s">
        <v>3</v>
      </c>
      <c r="E51" s="2" t="s">
        <v>4</v>
      </c>
      <c r="F51" s="2" t="s">
        <v>5</v>
      </c>
    </row>
    <row r="52" spans="1:6" x14ac:dyDescent="0.25">
      <c r="A52" s="4" t="s">
        <v>81</v>
      </c>
      <c r="B52" s="6">
        <v>511</v>
      </c>
      <c r="C52" s="6">
        <v>510</v>
      </c>
      <c r="D52" s="6">
        <v>450</v>
      </c>
      <c r="E52" s="6">
        <v>338</v>
      </c>
      <c r="F52" s="6">
        <v>316</v>
      </c>
    </row>
    <row r="53" spans="1:6" x14ac:dyDescent="0.25">
      <c r="A53" s="4" t="s">
        <v>82</v>
      </c>
      <c r="B53" s="6">
        <v>280</v>
      </c>
      <c r="C53" s="6">
        <v>311</v>
      </c>
      <c r="D53" s="6">
        <v>292</v>
      </c>
      <c r="E53" s="6">
        <v>231</v>
      </c>
      <c r="F53" s="6">
        <v>271</v>
      </c>
    </row>
    <row r="54" spans="1:6" x14ac:dyDescent="0.25">
      <c r="A54" s="4" t="s">
        <v>84</v>
      </c>
      <c r="B54" s="6">
        <v>1297</v>
      </c>
      <c r="C54" s="6">
        <v>1394</v>
      </c>
      <c r="D54" s="6">
        <v>1294</v>
      </c>
      <c r="E54" s="6">
        <v>1229</v>
      </c>
      <c r="F54" s="6">
        <v>1213</v>
      </c>
    </row>
    <row r="55" spans="1:6" x14ac:dyDescent="0.25">
      <c r="A55" s="4" t="s">
        <v>85</v>
      </c>
      <c r="B55" s="6">
        <v>302</v>
      </c>
      <c r="C55" s="6">
        <v>322</v>
      </c>
      <c r="D55" s="6">
        <v>291</v>
      </c>
      <c r="E55" s="6">
        <v>285</v>
      </c>
      <c r="F55" s="6">
        <v>288</v>
      </c>
    </row>
    <row r="57" spans="1:6" x14ac:dyDescent="0.25">
      <c r="A57" s="14" t="s">
        <v>80</v>
      </c>
      <c r="B57" s="3" t="s">
        <v>1</v>
      </c>
      <c r="C57" s="2" t="s">
        <v>2</v>
      </c>
      <c r="D57" s="2" t="s">
        <v>3</v>
      </c>
      <c r="E57" s="2" t="s">
        <v>4</v>
      </c>
      <c r="F57" s="2" t="s">
        <v>5</v>
      </c>
    </row>
    <row r="58" spans="1:6" x14ac:dyDescent="0.25">
      <c r="A58" s="4" t="s">
        <v>81</v>
      </c>
      <c r="B58" s="51">
        <f>B18/B$3</f>
        <v>0.213183145598665</v>
      </c>
      <c r="C58" s="51">
        <f t="shared" ref="C58:F59" si="2">C18/C$3</f>
        <v>0.20055053086905231</v>
      </c>
      <c r="D58" s="51">
        <f t="shared" si="2"/>
        <v>0.1925545571245186</v>
      </c>
      <c r="E58" s="51">
        <f t="shared" si="2"/>
        <v>0.16141356255969436</v>
      </c>
      <c r="F58" s="51">
        <f t="shared" si="2"/>
        <v>0.15054787994282992</v>
      </c>
    </row>
    <row r="59" spans="1:6" x14ac:dyDescent="0.25">
      <c r="A59" s="4" t="s">
        <v>82</v>
      </c>
      <c r="B59" s="51">
        <f>B19/B$3</f>
        <v>0.11681268251981644</v>
      </c>
      <c r="C59" s="51">
        <f t="shared" si="2"/>
        <v>0.12229650019661817</v>
      </c>
      <c r="D59" s="51">
        <f t="shared" si="2"/>
        <v>0.12494651262302096</v>
      </c>
      <c r="E59" s="51">
        <f t="shared" si="2"/>
        <v>0.11031518624641834</v>
      </c>
      <c r="F59" s="51">
        <f t="shared" si="2"/>
        <v>0.12910909957122441</v>
      </c>
    </row>
    <row r="60" spans="1:6" x14ac:dyDescent="0.25">
      <c r="A60" s="4" t="s">
        <v>84</v>
      </c>
      <c r="B60" s="51">
        <f>B21/B$3</f>
        <v>0.54109303295786404</v>
      </c>
      <c r="C60" s="51">
        <f t="shared" ref="C60:F61" si="3">C21/C$3</f>
        <v>0.54817145104207632</v>
      </c>
      <c r="D60" s="51">
        <f t="shared" si="3"/>
        <v>0.55370132648694903</v>
      </c>
      <c r="E60" s="51">
        <f t="shared" si="3"/>
        <v>0.58691499522445079</v>
      </c>
      <c r="F60" s="51">
        <f t="shared" si="3"/>
        <v>0.57789423535016671</v>
      </c>
    </row>
    <row r="61" spans="1:6" x14ac:dyDescent="0.25">
      <c r="A61" s="4" t="s">
        <v>85</v>
      </c>
      <c r="B61" s="51">
        <f>B22/B$3</f>
        <v>0.12599082186065916</v>
      </c>
      <c r="C61" s="51">
        <f t="shared" si="3"/>
        <v>0.1266220998820291</v>
      </c>
      <c r="D61" s="51">
        <f t="shared" si="3"/>
        <v>0.1245186136071887</v>
      </c>
      <c r="E61" s="51">
        <f t="shared" si="3"/>
        <v>0.13610315186246419</v>
      </c>
      <c r="F61" s="51">
        <f t="shared" si="3"/>
        <v>0.13720819437827536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H10" sqref="H10"/>
    </sheetView>
  </sheetViews>
  <sheetFormatPr defaultRowHeight="15" x14ac:dyDescent="0.25"/>
  <cols>
    <col min="1" max="1" width="37.42578125" customWidth="1"/>
  </cols>
  <sheetData>
    <row r="1" spans="1:6" x14ac:dyDescent="0.25">
      <c r="A1" s="22" t="s">
        <v>99</v>
      </c>
    </row>
    <row r="2" spans="1:6" x14ac:dyDescent="0.25">
      <c r="A2" s="23" t="s">
        <v>100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</row>
    <row r="3" spans="1:6" x14ac:dyDescent="0.25">
      <c r="A3" s="25" t="s">
        <v>66</v>
      </c>
      <c r="B3" s="8">
        <v>985</v>
      </c>
      <c r="C3" s="8">
        <v>959</v>
      </c>
      <c r="D3" s="8">
        <v>976</v>
      </c>
      <c r="E3" s="8">
        <v>937</v>
      </c>
      <c r="F3" s="8">
        <v>847</v>
      </c>
    </row>
    <row r="4" spans="1:6" x14ac:dyDescent="0.25">
      <c r="A4" s="23" t="s">
        <v>101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5</v>
      </c>
    </row>
    <row r="5" spans="1:6" x14ac:dyDescent="0.25">
      <c r="A5" s="26" t="s">
        <v>68</v>
      </c>
      <c r="B5" s="27">
        <v>929</v>
      </c>
      <c r="C5" s="27">
        <v>918</v>
      </c>
      <c r="D5" s="27">
        <v>930</v>
      </c>
      <c r="E5" s="27">
        <v>867</v>
      </c>
      <c r="F5" s="27">
        <v>818</v>
      </c>
    </row>
    <row r="6" spans="1:6" x14ac:dyDescent="0.25">
      <c r="A6" s="26" t="s">
        <v>69</v>
      </c>
      <c r="B6" s="27">
        <v>12</v>
      </c>
      <c r="C6" s="27">
        <v>5</v>
      </c>
      <c r="D6" s="27">
        <v>8</v>
      </c>
      <c r="E6" s="27">
        <v>11</v>
      </c>
      <c r="F6" s="27">
        <v>6</v>
      </c>
    </row>
    <row r="7" spans="1:6" x14ac:dyDescent="0.25">
      <c r="A7" s="26" t="s">
        <v>70</v>
      </c>
      <c r="B7" s="27">
        <v>44</v>
      </c>
      <c r="C7" s="27">
        <v>36</v>
      </c>
      <c r="D7" s="27">
        <v>38</v>
      </c>
      <c r="E7" s="27">
        <v>59</v>
      </c>
      <c r="F7" s="27">
        <v>23</v>
      </c>
    </row>
    <row r="8" spans="1:6" x14ac:dyDescent="0.25">
      <c r="A8" s="23" t="s">
        <v>77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</row>
    <row r="9" spans="1:6" x14ac:dyDescent="0.25">
      <c r="A9" s="26" t="s">
        <v>78</v>
      </c>
      <c r="B9" s="27">
        <v>812</v>
      </c>
      <c r="C9" s="27">
        <v>798</v>
      </c>
      <c r="D9" s="27">
        <v>788</v>
      </c>
      <c r="E9" s="27">
        <v>711</v>
      </c>
      <c r="F9" s="27">
        <v>697</v>
      </c>
    </row>
    <row r="10" spans="1:6" x14ac:dyDescent="0.25">
      <c r="A10" s="26" t="s">
        <v>79</v>
      </c>
      <c r="B10" s="27">
        <v>173</v>
      </c>
      <c r="C10" s="27">
        <v>161</v>
      </c>
      <c r="D10" s="27">
        <v>188</v>
      </c>
      <c r="E10" s="27">
        <v>226</v>
      </c>
      <c r="F10" s="27">
        <v>150</v>
      </c>
    </row>
    <row r="11" spans="1:6" x14ac:dyDescent="0.25">
      <c r="A11" s="23" t="s">
        <v>80</v>
      </c>
      <c r="B11" s="24" t="s">
        <v>1</v>
      </c>
      <c r="C11" s="24" t="s">
        <v>2</v>
      </c>
      <c r="D11" s="24" t="s">
        <v>3</v>
      </c>
      <c r="E11" s="24" t="s">
        <v>4</v>
      </c>
      <c r="F11" s="24" t="s">
        <v>5</v>
      </c>
    </row>
    <row r="12" spans="1:6" x14ac:dyDescent="0.25">
      <c r="A12" s="26" t="s">
        <v>81</v>
      </c>
      <c r="B12" s="27">
        <v>79</v>
      </c>
      <c r="C12" s="27">
        <v>73</v>
      </c>
      <c r="D12" s="27">
        <v>76</v>
      </c>
      <c r="E12" s="27">
        <v>67</v>
      </c>
      <c r="F12" s="27">
        <v>72</v>
      </c>
    </row>
    <row r="13" spans="1:6" x14ac:dyDescent="0.25">
      <c r="A13" s="26" t="s">
        <v>82</v>
      </c>
      <c r="B13" s="27">
        <v>66</v>
      </c>
      <c r="C13" s="27">
        <v>64</v>
      </c>
      <c r="D13" s="27">
        <v>80</v>
      </c>
      <c r="E13" s="27">
        <v>72</v>
      </c>
      <c r="F13" s="27">
        <v>57</v>
      </c>
    </row>
    <row r="14" spans="1:6" x14ac:dyDescent="0.25">
      <c r="A14" s="26" t="s">
        <v>83</v>
      </c>
      <c r="B14" s="27">
        <v>5</v>
      </c>
      <c r="C14" s="27">
        <v>4</v>
      </c>
      <c r="D14" s="27">
        <v>9</v>
      </c>
      <c r="E14" s="27">
        <v>4</v>
      </c>
      <c r="F14" s="27">
        <v>7</v>
      </c>
    </row>
    <row r="15" spans="1:6" x14ac:dyDescent="0.25">
      <c r="A15" s="26" t="s">
        <v>84</v>
      </c>
      <c r="B15" s="27">
        <v>741</v>
      </c>
      <c r="C15" s="27">
        <v>728</v>
      </c>
      <c r="D15" s="27">
        <v>718</v>
      </c>
      <c r="E15" s="27">
        <v>698</v>
      </c>
      <c r="F15" s="27">
        <v>624</v>
      </c>
    </row>
    <row r="16" spans="1:6" x14ac:dyDescent="0.25">
      <c r="A16" s="26" t="s">
        <v>85</v>
      </c>
      <c r="B16" s="27">
        <v>94</v>
      </c>
      <c r="C16" s="27">
        <v>90</v>
      </c>
      <c r="D16" s="27">
        <v>93</v>
      </c>
      <c r="E16" s="27">
        <v>96</v>
      </c>
      <c r="F16" s="27">
        <v>87</v>
      </c>
    </row>
    <row r="17" spans="1:6" x14ac:dyDescent="0.25">
      <c r="A17" s="23" t="s">
        <v>86</v>
      </c>
      <c r="B17" s="24" t="s">
        <v>1</v>
      </c>
      <c r="C17" s="24" t="s">
        <v>2</v>
      </c>
      <c r="D17" s="24" t="s">
        <v>3</v>
      </c>
      <c r="E17" s="24" t="s">
        <v>4</v>
      </c>
      <c r="F17" s="24" t="s">
        <v>5</v>
      </c>
    </row>
    <row r="18" spans="1:6" x14ac:dyDescent="0.25">
      <c r="A18" s="26" t="s">
        <v>87</v>
      </c>
      <c r="B18" s="27">
        <v>723</v>
      </c>
      <c r="C18" s="27">
        <v>689</v>
      </c>
      <c r="D18" s="27">
        <v>736</v>
      </c>
      <c r="E18" s="27">
        <v>683</v>
      </c>
      <c r="F18" s="27">
        <v>668</v>
      </c>
    </row>
    <row r="19" spans="1:6" x14ac:dyDescent="0.25">
      <c r="A19" s="26" t="s">
        <v>88</v>
      </c>
      <c r="B19" s="27">
        <v>221</v>
      </c>
      <c r="C19" s="27">
        <v>231</v>
      </c>
      <c r="D19" s="27">
        <v>218</v>
      </c>
      <c r="E19" s="27">
        <v>222</v>
      </c>
      <c r="F19" s="27">
        <v>155</v>
      </c>
    </row>
    <row r="20" spans="1:6" x14ac:dyDescent="0.25">
      <c r="A20" s="26" t="s">
        <v>89</v>
      </c>
      <c r="B20" s="27">
        <v>40</v>
      </c>
      <c r="C20" s="27">
        <v>36</v>
      </c>
      <c r="D20" s="27">
        <v>21</v>
      </c>
      <c r="E20" s="27">
        <v>30</v>
      </c>
      <c r="F20" s="27">
        <v>22</v>
      </c>
    </row>
    <row r="21" spans="1:6" x14ac:dyDescent="0.25">
      <c r="A21" s="26" t="s">
        <v>90</v>
      </c>
      <c r="B21" s="27">
        <v>1</v>
      </c>
      <c r="C21" s="27">
        <v>3</v>
      </c>
      <c r="D21" s="27">
        <v>1</v>
      </c>
      <c r="E21" s="27">
        <v>2</v>
      </c>
      <c r="F21" s="27">
        <v>2</v>
      </c>
    </row>
    <row r="22" spans="1:6" x14ac:dyDescent="0.25">
      <c r="A22" s="23" t="s">
        <v>91</v>
      </c>
      <c r="B22" s="24" t="s">
        <v>1</v>
      </c>
      <c r="C22" s="24" t="s">
        <v>2</v>
      </c>
      <c r="D22" s="24" t="s">
        <v>3</v>
      </c>
      <c r="E22" s="24" t="s">
        <v>4</v>
      </c>
      <c r="F22" s="24" t="s">
        <v>5</v>
      </c>
    </row>
    <row r="23" spans="1:6" x14ac:dyDescent="0.25">
      <c r="A23" s="26" t="s">
        <v>92</v>
      </c>
      <c r="B23" s="27">
        <v>1</v>
      </c>
      <c r="C23" s="28"/>
      <c r="D23" s="27">
        <v>1</v>
      </c>
      <c r="E23" s="27">
        <v>1</v>
      </c>
      <c r="F23" s="28"/>
    </row>
    <row r="24" spans="1:6" x14ac:dyDescent="0.25">
      <c r="A24" s="26" t="s">
        <v>93</v>
      </c>
      <c r="B24" s="27">
        <v>477</v>
      </c>
      <c r="C24" s="27">
        <v>461</v>
      </c>
      <c r="D24" s="27">
        <v>469</v>
      </c>
      <c r="E24" s="27">
        <v>447</v>
      </c>
      <c r="F24" s="27">
        <v>398</v>
      </c>
    </row>
    <row r="25" spans="1:6" x14ac:dyDescent="0.25">
      <c r="A25" s="26" t="s">
        <v>94</v>
      </c>
      <c r="B25" s="27">
        <v>362</v>
      </c>
      <c r="C25" s="27">
        <v>361</v>
      </c>
      <c r="D25" s="27">
        <v>389</v>
      </c>
      <c r="E25" s="27">
        <v>377</v>
      </c>
      <c r="F25" s="27">
        <v>361</v>
      </c>
    </row>
    <row r="26" spans="1:6" x14ac:dyDescent="0.25">
      <c r="A26" s="26" t="s">
        <v>95</v>
      </c>
      <c r="B26" s="27">
        <v>38</v>
      </c>
      <c r="C26" s="27">
        <v>36</v>
      </c>
      <c r="D26" s="27">
        <v>34</v>
      </c>
      <c r="E26" s="27">
        <v>22</v>
      </c>
      <c r="F26" s="27">
        <v>17</v>
      </c>
    </row>
    <row r="27" spans="1:6" x14ac:dyDescent="0.25">
      <c r="A27" s="26" t="s">
        <v>96</v>
      </c>
      <c r="B27" s="27">
        <v>16</v>
      </c>
      <c r="C27" s="27">
        <v>29</v>
      </c>
      <c r="D27" s="27">
        <v>28</v>
      </c>
      <c r="E27" s="27">
        <v>15</v>
      </c>
      <c r="F27" s="27">
        <v>12</v>
      </c>
    </row>
    <row r="28" spans="1:6" x14ac:dyDescent="0.25">
      <c r="A28" s="26" t="s">
        <v>97</v>
      </c>
      <c r="B28" s="27">
        <v>90</v>
      </c>
      <c r="C28" s="27">
        <v>71</v>
      </c>
      <c r="D28" s="27">
        <v>53</v>
      </c>
      <c r="E28" s="27">
        <v>74</v>
      </c>
      <c r="F28" s="27">
        <v>57</v>
      </c>
    </row>
    <row r="29" spans="1:6" x14ac:dyDescent="0.25">
      <c r="A29" s="26" t="s">
        <v>55</v>
      </c>
      <c r="B29" s="27">
        <v>1</v>
      </c>
      <c r="C29" s="27">
        <v>1</v>
      </c>
      <c r="D29" s="27">
        <v>2</v>
      </c>
      <c r="E29" s="27">
        <v>1</v>
      </c>
      <c r="F29" s="27">
        <v>2</v>
      </c>
    </row>
    <row r="30" spans="1:6" x14ac:dyDescent="0.25">
      <c r="A30" s="23" t="s">
        <v>102</v>
      </c>
      <c r="B30" s="24" t="s">
        <v>1</v>
      </c>
      <c r="C30" s="24" t="s">
        <v>2</v>
      </c>
      <c r="D30" s="24" t="s">
        <v>3</v>
      </c>
      <c r="E30" s="24" t="s">
        <v>4</v>
      </c>
      <c r="F30" s="24" t="s">
        <v>5</v>
      </c>
    </row>
    <row r="31" spans="1:6" x14ac:dyDescent="0.25">
      <c r="A31" s="26" t="s">
        <v>103</v>
      </c>
      <c r="B31" s="27">
        <v>553</v>
      </c>
      <c r="C31" s="27">
        <v>546</v>
      </c>
      <c r="D31" s="27">
        <v>548</v>
      </c>
      <c r="E31" s="27">
        <v>538</v>
      </c>
      <c r="F31" s="27">
        <v>493</v>
      </c>
    </row>
    <row r="32" spans="1:6" x14ac:dyDescent="0.25">
      <c r="A32" s="26" t="s">
        <v>104</v>
      </c>
      <c r="B32" s="27">
        <v>432</v>
      </c>
      <c r="C32" s="27">
        <v>413</v>
      </c>
      <c r="D32" s="27">
        <v>428</v>
      </c>
      <c r="E32" s="27">
        <v>399</v>
      </c>
      <c r="F32" s="27">
        <v>354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workbookViewId="0">
      <selection activeCell="N3" sqref="N3"/>
    </sheetView>
  </sheetViews>
  <sheetFormatPr defaultRowHeight="15" x14ac:dyDescent="0.25"/>
  <cols>
    <col min="1" max="1" width="39.42578125" customWidth="1"/>
    <col min="3" max="3" width="11.5703125" style="1" bestFit="1" customWidth="1"/>
    <col min="4" max="4" width="8.140625" customWidth="1"/>
    <col min="5" max="5" width="10.85546875" customWidth="1"/>
    <col min="6" max="6" width="7" customWidth="1"/>
    <col min="8" max="8" width="8" customWidth="1"/>
    <col min="9" max="9" width="11.140625" customWidth="1"/>
    <col min="10" max="10" width="8.28515625" customWidth="1"/>
    <col min="11" max="11" width="11" customWidth="1"/>
    <col min="12" max="12" width="7.140625" customWidth="1"/>
    <col min="14" max="14" width="11" customWidth="1"/>
  </cols>
  <sheetData>
    <row r="1" spans="1:14" x14ac:dyDescent="0.25">
      <c r="A1" t="s">
        <v>62</v>
      </c>
    </row>
    <row r="2" spans="1:14" x14ac:dyDescent="0.25">
      <c r="A2" s="2" t="s">
        <v>59</v>
      </c>
      <c r="B2" s="2" t="s">
        <v>0</v>
      </c>
      <c r="C2" s="3" t="s">
        <v>1</v>
      </c>
      <c r="D2" s="2" t="s">
        <v>61</v>
      </c>
      <c r="E2" s="2" t="s">
        <v>2</v>
      </c>
      <c r="F2" s="2" t="s">
        <v>61</v>
      </c>
      <c r="G2" s="2" t="s">
        <v>3</v>
      </c>
      <c r="H2" s="2" t="s">
        <v>61</v>
      </c>
      <c r="I2" s="2" t="s">
        <v>4</v>
      </c>
      <c r="J2" s="2" t="s">
        <v>61</v>
      </c>
      <c r="K2" s="2" t="s">
        <v>5</v>
      </c>
      <c r="L2" s="2" t="s">
        <v>61</v>
      </c>
      <c r="M2" s="9" t="s">
        <v>63</v>
      </c>
      <c r="N2" s="9" t="s">
        <v>64</v>
      </c>
    </row>
    <row r="3" spans="1:14" x14ac:dyDescent="0.25">
      <c r="A3" s="4" t="s">
        <v>33</v>
      </c>
      <c r="B3" s="4" t="s">
        <v>19</v>
      </c>
      <c r="C3" s="5">
        <f>D3/D$54</f>
        <v>3.7129745515227366E-2</v>
      </c>
      <c r="D3" s="6">
        <v>89</v>
      </c>
      <c r="E3" s="5">
        <f>F3/F$54</f>
        <v>3.9323633503735744E-2</v>
      </c>
      <c r="F3" s="6">
        <v>100</v>
      </c>
      <c r="G3" s="5">
        <f>H3/H$54</f>
        <v>5.2631578947368418E-2</v>
      </c>
      <c r="H3" s="6">
        <v>123</v>
      </c>
      <c r="I3" s="5">
        <f>J3/J$54</f>
        <v>5.4918815663801336E-2</v>
      </c>
      <c r="J3" s="6">
        <v>115</v>
      </c>
      <c r="K3" s="5">
        <f>L3/L$54</f>
        <v>5.3835159599809432E-2</v>
      </c>
      <c r="L3" s="6">
        <v>113</v>
      </c>
      <c r="M3" s="10">
        <f>(D3+F3+H3+J3+L3)/5</f>
        <v>108</v>
      </c>
      <c r="N3" s="11" t="str">
        <f>IF(L3&gt;=M3,"UP", "DOWN")</f>
        <v>UP</v>
      </c>
    </row>
    <row r="4" spans="1:14" x14ac:dyDescent="0.25">
      <c r="A4" s="4" t="s">
        <v>36</v>
      </c>
      <c r="B4" s="4" t="s">
        <v>19</v>
      </c>
      <c r="C4" s="5">
        <f t="shared" ref="C4:E54" si="0">D4/D$54</f>
        <v>0.11973299958281185</v>
      </c>
      <c r="D4" s="6">
        <v>287</v>
      </c>
      <c r="E4" s="5">
        <f t="shared" si="0"/>
        <v>0.1238694455367676</v>
      </c>
      <c r="F4" s="6">
        <v>315</v>
      </c>
      <c r="G4" s="5">
        <f t="shared" ref="G4" si="1">H4/H$54</f>
        <v>0.10654685494223363</v>
      </c>
      <c r="H4" s="6">
        <v>249</v>
      </c>
      <c r="I4" s="5">
        <f t="shared" ref="I4" si="2">J4/J$54</f>
        <v>0.11556829035339064</v>
      </c>
      <c r="J4" s="6">
        <v>242</v>
      </c>
      <c r="K4" s="5">
        <f t="shared" ref="K4" si="3">L4/L$54</f>
        <v>0.10004764173415913</v>
      </c>
      <c r="L4" s="6">
        <v>210</v>
      </c>
      <c r="M4" s="10">
        <f t="shared" ref="M4:M54" si="4">(D4+F4+H4+J4+L4)/5</f>
        <v>260.60000000000002</v>
      </c>
      <c r="N4" s="11" t="str">
        <f t="shared" ref="N4:N54" si="5">IF(L4&gt;=M4,"UP", "DOWN")</f>
        <v>DOWN</v>
      </c>
    </row>
    <row r="5" spans="1:14" x14ac:dyDescent="0.25">
      <c r="A5" s="4" t="s">
        <v>39</v>
      </c>
      <c r="B5" s="4" t="s">
        <v>19</v>
      </c>
      <c r="C5" s="5">
        <f t="shared" si="0"/>
        <v>5.0479766374634957E-2</v>
      </c>
      <c r="D5" s="6">
        <v>121</v>
      </c>
      <c r="E5" s="5">
        <f t="shared" si="0"/>
        <v>4.640188753440818E-2</v>
      </c>
      <c r="F5" s="6">
        <v>118</v>
      </c>
      <c r="G5" s="5">
        <f t="shared" ref="G5" si="6">H5/H$54</f>
        <v>4.5357295678219937E-2</v>
      </c>
      <c r="H5" s="6">
        <v>106</v>
      </c>
      <c r="I5" s="5">
        <f t="shared" ref="I5" si="7">J5/J$54</f>
        <v>4.8233046800382047E-2</v>
      </c>
      <c r="J5" s="6">
        <v>101</v>
      </c>
      <c r="K5" s="5">
        <f t="shared" ref="K5" si="8">L5/L$54</f>
        <v>4.6688899475940925E-2</v>
      </c>
      <c r="L5" s="6">
        <v>98</v>
      </c>
      <c r="M5" s="10">
        <f t="shared" si="4"/>
        <v>108.8</v>
      </c>
      <c r="N5" s="11" t="str">
        <f t="shared" si="5"/>
        <v>DOWN</v>
      </c>
    </row>
    <row r="6" spans="1:14" x14ac:dyDescent="0.25">
      <c r="A6" s="4" t="s">
        <v>44</v>
      </c>
      <c r="B6" s="4" t="s">
        <v>19</v>
      </c>
      <c r="C6" s="5">
        <f t="shared" si="0"/>
        <v>0.1606174384647476</v>
      </c>
      <c r="D6" s="6">
        <v>385</v>
      </c>
      <c r="E6" s="5">
        <f t="shared" si="0"/>
        <v>0.17774282343688558</v>
      </c>
      <c r="F6" s="6">
        <v>452</v>
      </c>
      <c r="G6" s="5">
        <f t="shared" ref="G6" si="9">H6/H$54</f>
        <v>0.17201540436456997</v>
      </c>
      <c r="H6" s="6">
        <v>402</v>
      </c>
      <c r="I6" s="5">
        <f t="shared" ref="I6" si="10">J6/J$54</f>
        <v>0.1504297994269341</v>
      </c>
      <c r="J6" s="6">
        <v>315</v>
      </c>
      <c r="K6" s="5">
        <f t="shared" ref="K6" si="11">L6/L$54</f>
        <v>0.13482610767031919</v>
      </c>
      <c r="L6" s="6">
        <v>283</v>
      </c>
      <c r="M6" s="10">
        <f t="shared" si="4"/>
        <v>367.4</v>
      </c>
      <c r="N6" s="11" t="str">
        <f t="shared" si="5"/>
        <v>DOWN</v>
      </c>
    </row>
    <row r="7" spans="1:14" x14ac:dyDescent="0.25">
      <c r="A7" s="4" t="s">
        <v>49</v>
      </c>
      <c r="B7" s="4" t="s">
        <v>19</v>
      </c>
      <c r="C7" s="5">
        <f t="shared" si="0"/>
        <v>4.1718815185648727E-4</v>
      </c>
      <c r="D7" s="6">
        <v>1</v>
      </c>
      <c r="E7" s="5">
        <f t="shared" si="0"/>
        <v>0</v>
      </c>
      <c r="F7" s="7"/>
      <c r="G7" s="5">
        <f t="shared" ref="G7" si="12">H7/H$54</f>
        <v>0</v>
      </c>
      <c r="H7" s="7"/>
      <c r="I7" s="5">
        <f t="shared" ref="I7" si="13">J7/J$54</f>
        <v>0</v>
      </c>
      <c r="J7" s="7"/>
      <c r="K7" s="5">
        <f t="shared" ref="K7" si="14">L7/L$54</f>
        <v>0</v>
      </c>
      <c r="L7" s="7"/>
      <c r="M7" s="10">
        <f t="shared" si="4"/>
        <v>0.2</v>
      </c>
      <c r="N7" s="11" t="str">
        <f t="shared" si="5"/>
        <v>DOWN</v>
      </c>
    </row>
    <row r="8" spans="1:14" x14ac:dyDescent="0.25">
      <c r="A8" s="4" t="s">
        <v>16</v>
      </c>
      <c r="B8" s="4" t="s">
        <v>17</v>
      </c>
      <c r="C8" s="5">
        <f t="shared" si="0"/>
        <v>1.4184397163120567E-2</v>
      </c>
      <c r="D8" s="6">
        <v>34</v>
      </c>
      <c r="E8" s="5">
        <f t="shared" si="0"/>
        <v>1.4549744396382226E-2</v>
      </c>
      <c r="F8" s="6">
        <v>37</v>
      </c>
      <c r="G8" s="5">
        <f t="shared" ref="G8" si="15">H8/H$54</f>
        <v>1.0269576379974325E-2</v>
      </c>
      <c r="H8" s="6">
        <v>24</v>
      </c>
      <c r="I8" s="5">
        <f t="shared" ref="I8" si="16">J8/J$54</f>
        <v>8.5959885386819486E-3</v>
      </c>
      <c r="J8" s="6">
        <v>18</v>
      </c>
      <c r="K8" s="5">
        <f t="shared" ref="K8" si="17">L8/L$54</f>
        <v>1.0004764173415913E-2</v>
      </c>
      <c r="L8" s="6">
        <v>21</v>
      </c>
      <c r="M8" s="10">
        <f t="shared" si="4"/>
        <v>26.8</v>
      </c>
      <c r="N8" s="11" t="str">
        <f t="shared" si="5"/>
        <v>DOWN</v>
      </c>
    </row>
    <row r="9" spans="1:14" x14ac:dyDescent="0.25">
      <c r="A9" s="4" t="s">
        <v>27</v>
      </c>
      <c r="B9" s="4" t="s">
        <v>17</v>
      </c>
      <c r="C9" s="5">
        <f t="shared" si="0"/>
        <v>2.2528160200250311E-2</v>
      </c>
      <c r="D9" s="6">
        <v>54</v>
      </c>
      <c r="E9" s="5">
        <f t="shared" si="0"/>
        <v>2.9492725127801808E-2</v>
      </c>
      <c r="F9" s="6">
        <v>75</v>
      </c>
      <c r="G9" s="5">
        <f t="shared" ref="G9" si="18">H9/H$54</f>
        <v>3.0380830124090714E-2</v>
      </c>
      <c r="H9" s="6">
        <v>71</v>
      </c>
      <c r="I9" s="5">
        <f t="shared" ref="I9" si="19">J9/J$54</f>
        <v>3.0085959885386818E-2</v>
      </c>
      <c r="J9" s="6">
        <v>63</v>
      </c>
      <c r="K9" s="5">
        <f t="shared" ref="K9" si="20">L9/L$54</f>
        <v>2.7155788470700333E-2</v>
      </c>
      <c r="L9" s="6">
        <v>57</v>
      </c>
      <c r="M9" s="10">
        <f t="shared" si="4"/>
        <v>64</v>
      </c>
      <c r="N9" s="11" t="str">
        <f t="shared" si="5"/>
        <v>DOWN</v>
      </c>
    </row>
    <row r="10" spans="1:14" x14ac:dyDescent="0.25">
      <c r="A10" s="4" t="s">
        <v>52</v>
      </c>
      <c r="B10" s="4" t="s">
        <v>17</v>
      </c>
      <c r="C10" s="5">
        <f t="shared" si="0"/>
        <v>1.4184397163120567E-2</v>
      </c>
      <c r="D10" s="6">
        <v>34</v>
      </c>
      <c r="E10" s="5">
        <f t="shared" si="0"/>
        <v>0</v>
      </c>
      <c r="F10" s="7"/>
      <c r="G10" s="5">
        <f t="shared" ref="G10" si="21">H10/H$54</f>
        <v>0</v>
      </c>
      <c r="H10" s="7"/>
      <c r="I10" s="5">
        <f t="shared" ref="I10" si="22">J10/J$54</f>
        <v>0</v>
      </c>
      <c r="J10" s="7"/>
      <c r="K10" s="5">
        <f t="shared" ref="K10" si="23">L10/L$54</f>
        <v>0</v>
      </c>
      <c r="L10" s="7"/>
      <c r="M10" s="10">
        <f t="shared" si="4"/>
        <v>6.8</v>
      </c>
      <c r="N10" s="11" t="str">
        <f t="shared" si="5"/>
        <v>DOWN</v>
      </c>
    </row>
    <row r="11" spans="1:14" x14ac:dyDescent="0.25">
      <c r="A11" s="4" t="s">
        <v>53</v>
      </c>
      <c r="B11" s="4" t="s">
        <v>17</v>
      </c>
      <c r="C11" s="5">
        <f t="shared" si="0"/>
        <v>0</v>
      </c>
      <c r="D11" s="7"/>
      <c r="E11" s="5">
        <f t="shared" si="0"/>
        <v>2.1627998427054661E-2</v>
      </c>
      <c r="F11" s="6">
        <v>55</v>
      </c>
      <c r="G11" s="5">
        <f t="shared" ref="G11" si="24">H11/H$54</f>
        <v>1.8827556696619598E-2</v>
      </c>
      <c r="H11" s="6">
        <v>44</v>
      </c>
      <c r="I11" s="5">
        <f t="shared" ref="I11" si="25">J11/J$54</f>
        <v>2.1967526265520534E-2</v>
      </c>
      <c r="J11" s="6">
        <v>46</v>
      </c>
      <c r="K11" s="5">
        <f t="shared" ref="K11" si="26">L11/L$54</f>
        <v>1.3339685564554549E-2</v>
      </c>
      <c r="L11" s="6">
        <v>28</v>
      </c>
      <c r="M11" s="10">
        <f t="shared" si="4"/>
        <v>34.6</v>
      </c>
      <c r="N11" s="11" t="str">
        <f t="shared" si="5"/>
        <v>DOWN</v>
      </c>
    </row>
    <row r="12" spans="1:14" x14ac:dyDescent="0.25">
      <c r="A12" s="4" t="s">
        <v>8</v>
      </c>
      <c r="B12" s="4" t="s">
        <v>9</v>
      </c>
      <c r="C12" s="5">
        <f t="shared" si="0"/>
        <v>0</v>
      </c>
      <c r="D12" s="7"/>
      <c r="E12" s="5">
        <f t="shared" si="0"/>
        <v>1.1797090051120724E-2</v>
      </c>
      <c r="F12" s="6">
        <v>30</v>
      </c>
      <c r="G12" s="5">
        <f t="shared" ref="G12" si="27">H12/H$54</f>
        <v>1.668806161745828E-2</v>
      </c>
      <c r="H12" s="6">
        <v>39</v>
      </c>
      <c r="I12" s="5">
        <f t="shared" ref="I12" si="28">J12/J$54</f>
        <v>2.0057306590257881E-2</v>
      </c>
      <c r="J12" s="6">
        <v>42</v>
      </c>
      <c r="K12" s="5">
        <f t="shared" ref="K12" si="29">L12/L$54</f>
        <v>2.5250119104335399E-2</v>
      </c>
      <c r="L12" s="6">
        <v>53</v>
      </c>
      <c r="M12" s="10">
        <f t="shared" si="4"/>
        <v>32.799999999999997</v>
      </c>
      <c r="N12" s="11" t="str">
        <f t="shared" si="5"/>
        <v>UP</v>
      </c>
    </row>
    <row r="13" spans="1:14" x14ac:dyDescent="0.25">
      <c r="A13" s="4" t="s">
        <v>11</v>
      </c>
      <c r="B13" s="4" t="s">
        <v>9</v>
      </c>
      <c r="C13" s="5">
        <f t="shared" si="0"/>
        <v>1.1681268251981644E-2</v>
      </c>
      <c r="D13" s="6">
        <v>28</v>
      </c>
      <c r="E13" s="5">
        <f t="shared" si="0"/>
        <v>6.291781360597719E-3</v>
      </c>
      <c r="F13" s="6">
        <v>16</v>
      </c>
      <c r="G13" s="5">
        <f t="shared" ref="G13" si="30">H13/H$54</f>
        <v>3.4231921266581087E-3</v>
      </c>
      <c r="H13" s="6">
        <v>8</v>
      </c>
      <c r="I13" s="5">
        <f t="shared" ref="I13" si="31">J13/J$54</f>
        <v>2.8653295128939827E-3</v>
      </c>
      <c r="J13" s="6">
        <v>6</v>
      </c>
      <c r="K13" s="5">
        <f t="shared" ref="K13" si="32">L13/L$54</f>
        <v>9.528346831824678E-4</v>
      </c>
      <c r="L13" s="6">
        <v>2</v>
      </c>
      <c r="M13" s="10">
        <f t="shared" si="4"/>
        <v>12</v>
      </c>
      <c r="N13" s="11" t="str">
        <f t="shared" si="5"/>
        <v>DOWN</v>
      </c>
    </row>
    <row r="14" spans="1:14" x14ac:dyDescent="0.25">
      <c r="A14" s="4" t="s">
        <v>12</v>
      </c>
      <c r="B14" s="4" t="s">
        <v>9</v>
      </c>
      <c r="C14" s="5">
        <f t="shared" si="0"/>
        <v>0</v>
      </c>
      <c r="D14" s="7"/>
      <c r="E14" s="5">
        <f t="shared" si="0"/>
        <v>3.9323633503735744E-4</v>
      </c>
      <c r="F14" s="6">
        <v>1</v>
      </c>
      <c r="G14" s="5">
        <f t="shared" ref="G14" si="33">H14/H$54</f>
        <v>0</v>
      </c>
      <c r="H14" s="7"/>
      <c r="I14" s="5">
        <f t="shared" ref="I14" si="34">J14/J$54</f>
        <v>0</v>
      </c>
      <c r="J14" s="7"/>
      <c r="K14" s="5">
        <f t="shared" ref="K14" si="35">L14/L$54</f>
        <v>0</v>
      </c>
      <c r="L14" s="7"/>
      <c r="M14" s="10">
        <f t="shared" si="4"/>
        <v>0.2</v>
      </c>
      <c r="N14" s="11" t="str">
        <f t="shared" si="5"/>
        <v>DOWN</v>
      </c>
    </row>
    <row r="15" spans="1:14" x14ac:dyDescent="0.25">
      <c r="A15" s="4" t="s">
        <v>13</v>
      </c>
      <c r="B15" s="4" t="s">
        <v>9</v>
      </c>
      <c r="C15" s="5">
        <f t="shared" si="0"/>
        <v>4.1718815185648727E-4</v>
      </c>
      <c r="D15" s="6">
        <v>1</v>
      </c>
      <c r="E15" s="5">
        <f t="shared" si="0"/>
        <v>2.3594180102241447E-3</v>
      </c>
      <c r="F15" s="6">
        <v>6</v>
      </c>
      <c r="G15" s="5">
        <f t="shared" ref="G15" si="36">H15/H$54</f>
        <v>0</v>
      </c>
      <c r="H15" s="7"/>
      <c r="I15" s="5">
        <f t="shared" ref="I15" si="37">J15/J$54</f>
        <v>0</v>
      </c>
      <c r="J15" s="7"/>
      <c r="K15" s="5">
        <f t="shared" ref="K15" si="38">L15/L$54</f>
        <v>0</v>
      </c>
      <c r="L15" s="7"/>
      <c r="M15" s="10">
        <f t="shared" si="4"/>
        <v>1.4</v>
      </c>
      <c r="N15" s="11" t="str">
        <f t="shared" si="5"/>
        <v>DOWN</v>
      </c>
    </row>
    <row r="16" spans="1:14" x14ac:dyDescent="0.25">
      <c r="A16" s="4" t="s">
        <v>18</v>
      </c>
      <c r="B16" s="4" t="s">
        <v>9</v>
      </c>
      <c r="C16" s="5">
        <f t="shared" si="0"/>
        <v>7.9682937004589074E-2</v>
      </c>
      <c r="D16" s="6">
        <v>191</v>
      </c>
      <c r="E16" s="5">
        <f t="shared" si="0"/>
        <v>9.1230829728666932E-2</v>
      </c>
      <c r="F16" s="6">
        <v>232</v>
      </c>
      <c r="G16" s="5">
        <f t="shared" ref="G16" si="39">H16/H$54</f>
        <v>7.9589216944801033E-2</v>
      </c>
      <c r="H16" s="6">
        <v>186</v>
      </c>
      <c r="I16" s="5">
        <f t="shared" ref="I16" si="40">J16/J$54</f>
        <v>9.1690544412607447E-2</v>
      </c>
      <c r="J16" s="6">
        <v>192</v>
      </c>
      <c r="K16" s="5">
        <f t="shared" ref="K16" si="41">L16/L$54</f>
        <v>8.4325869461648398E-2</v>
      </c>
      <c r="L16" s="6">
        <v>177</v>
      </c>
      <c r="M16" s="10">
        <f t="shared" si="4"/>
        <v>195.6</v>
      </c>
      <c r="N16" s="11" t="str">
        <f t="shared" si="5"/>
        <v>DOWN</v>
      </c>
    </row>
    <row r="17" spans="1:14" x14ac:dyDescent="0.25">
      <c r="A17" s="4" t="s">
        <v>23</v>
      </c>
      <c r="B17" s="4" t="s">
        <v>9</v>
      </c>
      <c r="C17" s="5">
        <f t="shared" si="0"/>
        <v>7.1756362119315811E-2</v>
      </c>
      <c r="D17" s="6">
        <v>172</v>
      </c>
      <c r="E17" s="5">
        <f t="shared" si="0"/>
        <v>6.9602831301612267E-2</v>
      </c>
      <c r="F17" s="6">
        <v>177</v>
      </c>
      <c r="G17" s="5">
        <f t="shared" ref="G17" si="42">H17/H$54</f>
        <v>7.4026529738981606E-2</v>
      </c>
      <c r="H17" s="6">
        <v>173</v>
      </c>
      <c r="I17" s="5">
        <f t="shared" ref="I17" si="43">J17/J$54</f>
        <v>6.1127029608404965E-2</v>
      </c>
      <c r="J17" s="6">
        <v>128</v>
      </c>
      <c r="K17" s="5">
        <f t="shared" ref="K17" si="44">L17/L$54</f>
        <v>5.9552167698904243E-2</v>
      </c>
      <c r="L17" s="6">
        <v>125</v>
      </c>
      <c r="M17" s="10">
        <f t="shared" si="4"/>
        <v>155</v>
      </c>
      <c r="N17" s="11" t="str">
        <f t="shared" si="5"/>
        <v>DOWN</v>
      </c>
    </row>
    <row r="18" spans="1:14" x14ac:dyDescent="0.25">
      <c r="A18" s="4" t="s">
        <v>25</v>
      </c>
      <c r="B18" s="4" t="s">
        <v>9</v>
      </c>
      <c r="C18" s="5">
        <f t="shared" si="0"/>
        <v>1.2515644555694619E-3</v>
      </c>
      <c r="D18" s="6">
        <v>3</v>
      </c>
      <c r="E18" s="5">
        <f t="shared" si="0"/>
        <v>3.9323633503735744E-4</v>
      </c>
      <c r="F18" s="6">
        <v>1</v>
      </c>
      <c r="G18" s="5">
        <f t="shared" ref="G18" si="45">H18/H$54</f>
        <v>0</v>
      </c>
      <c r="H18" s="7"/>
      <c r="I18" s="5">
        <f t="shared" ref="I18" si="46">J18/J$54</f>
        <v>0</v>
      </c>
      <c r="J18" s="7"/>
      <c r="K18" s="5">
        <f t="shared" ref="K18" si="47">L18/L$54</f>
        <v>0</v>
      </c>
      <c r="L18" s="7"/>
      <c r="M18" s="10">
        <f t="shared" si="4"/>
        <v>0.8</v>
      </c>
      <c r="N18" s="11" t="str">
        <f t="shared" si="5"/>
        <v>DOWN</v>
      </c>
    </row>
    <row r="19" spans="1:14" x14ac:dyDescent="0.25">
      <c r="A19" s="4" t="s">
        <v>34</v>
      </c>
      <c r="B19" s="4" t="s">
        <v>9</v>
      </c>
      <c r="C19" s="5">
        <f t="shared" si="0"/>
        <v>2.2945348352106799E-2</v>
      </c>
      <c r="D19" s="6">
        <v>55</v>
      </c>
      <c r="E19" s="5">
        <f t="shared" si="0"/>
        <v>2.5560361777428233E-2</v>
      </c>
      <c r="F19" s="6">
        <v>65</v>
      </c>
      <c r="G19" s="5">
        <f t="shared" ref="G19" si="48">H19/H$54</f>
        <v>2.7813436029097131E-2</v>
      </c>
      <c r="H19" s="6">
        <v>65</v>
      </c>
      <c r="I19" s="5">
        <f t="shared" ref="I19" si="49">J19/J$54</f>
        <v>2.4355300859598854E-2</v>
      </c>
      <c r="J19" s="6">
        <v>51</v>
      </c>
      <c r="K19" s="5">
        <f t="shared" ref="K19" si="50">L19/L$54</f>
        <v>2.048594568842306E-2</v>
      </c>
      <c r="L19" s="6">
        <v>43</v>
      </c>
      <c r="M19" s="10">
        <f t="shared" si="4"/>
        <v>55.8</v>
      </c>
      <c r="N19" s="11" t="str">
        <f t="shared" si="5"/>
        <v>DOWN</v>
      </c>
    </row>
    <row r="20" spans="1:14" x14ac:dyDescent="0.25">
      <c r="A20" s="4" t="s">
        <v>37</v>
      </c>
      <c r="B20" s="4" t="s">
        <v>9</v>
      </c>
      <c r="C20" s="5">
        <f t="shared" si="0"/>
        <v>4.1718815185648727E-4</v>
      </c>
      <c r="D20" s="6">
        <v>1</v>
      </c>
      <c r="E20" s="5">
        <f t="shared" si="0"/>
        <v>0</v>
      </c>
      <c r="F20" s="7"/>
      <c r="G20" s="5">
        <f t="shared" ref="G20" si="51">H20/H$54</f>
        <v>0</v>
      </c>
      <c r="H20" s="7"/>
      <c r="I20" s="5">
        <f t="shared" ref="I20" si="52">J20/J$54</f>
        <v>0</v>
      </c>
      <c r="J20" s="7"/>
      <c r="K20" s="5">
        <f t="shared" ref="K20" si="53">L20/L$54</f>
        <v>0</v>
      </c>
      <c r="L20" s="7"/>
      <c r="M20" s="10">
        <f t="shared" si="4"/>
        <v>0.2</v>
      </c>
      <c r="N20" s="11" t="str">
        <f t="shared" si="5"/>
        <v>DOWN</v>
      </c>
    </row>
    <row r="21" spans="1:14" x14ac:dyDescent="0.25">
      <c r="A21" s="4" t="s">
        <v>38</v>
      </c>
      <c r="B21" s="4" t="s">
        <v>9</v>
      </c>
      <c r="C21" s="5">
        <f t="shared" si="0"/>
        <v>2.1693783896537339E-2</v>
      </c>
      <c r="D21" s="6">
        <v>52</v>
      </c>
      <c r="E21" s="5">
        <f t="shared" si="0"/>
        <v>2.0448289421942586E-2</v>
      </c>
      <c r="F21" s="6">
        <v>52</v>
      </c>
      <c r="G21" s="5">
        <f t="shared" ref="G21" si="54">H21/H$54</f>
        <v>1.9683354728284124E-2</v>
      </c>
      <c r="H21" s="6">
        <v>46</v>
      </c>
      <c r="I21" s="5">
        <f t="shared" ref="I21" si="55">J21/J$54</f>
        <v>1.9579751671442217E-2</v>
      </c>
      <c r="J21" s="6">
        <v>41</v>
      </c>
      <c r="K21" s="5">
        <f t="shared" ref="K21" si="56">L21/L$54</f>
        <v>2.572653644592663E-2</v>
      </c>
      <c r="L21" s="6">
        <v>54</v>
      </c>
      <c r="M21" s="10">
        <f t="shared" si="4"/>
        <v>49</v>
      </c>
      <c r="N21" s="11" t="str">
        <f t="shared" si="5"/>
        <v>UP</v>
      </c>
    </row>
    <row r="22" spans="1:14" x14ac:dyDescent="0.25">
      <c r="A22" s="4" t="s">
        <v>40</v>
      </c>
      <c r="B22" s="4" t="s">
        <v>9</v>
      </c>
      <c r="C22" s="5">
        <f t="shared" si="0"/>
        <v>1.2515644555694619E-3</v>
      </c>
      <c r="D22" s="6">
        <v>3</v>
      </c>
      <c r="E22" s="5">
        <f t="shared" si="0"/>
        <v>1.0224144710971293E-2</v>
      </c>
      <c r="F22" s="6">
        <v>26</v>
      </c>
      <c r="G22" s="5">
        <f t="shared" ref="G22" si="57">H22/H$54</f>
        <v>9.8416773641420621E-3</v>
      </c>
      <c r="H22" s="6">
        <v>23</v>
      </c>
      <c r="I22" s="5">
        <f t="shared" ref="I22" si="58">J22/J$54</f>
        <v>1.0983763132760267E-2</v>
      </c>
      <c r="J22" s="6">
        <v>23</v>
      </c>
      <c r="K22" s="5">
        <f t="shared" ref="K22" si="59">L22/L$54</f>
        <v>6.6698427822772747E-3</v>
      </c>
      <c r="L22" s="6">
        <v>14</v>
      </c>
      <c r="M22" s="10">
        <f t="shared" si="4"/>
        <v>17.8</v>
      </c>
      <c r="N22" s="11" t="str">
        <f t="shared" si="5"/>
        <v>DOWN</v>
      </c>
    </row>
    <row r="23" spans="1:14" x14ac:dyDescent="0.25">
      <c r="A23" s="4" t="s">
        <v>41</v>
      </c>
      <c r="B23" s="4" t="s">
        <v>9</v>
      </c>
      <c r="C23" s="5">
        <f t="shared" si="0"/>
        <v>0</v>
      </c>
      <c r="D23" s="7"/>
      <c r="E23" s="5">
        <f t="shared" si="0"/>
        <v>0</v>
      </c>
      <c r="F23" s="7"/>
      <c r="G23" s="5">
        <f t="shared" ref="G23" si="60">H23/H$54</f>
        <v>4.2789901583226359E-4</v>
      </c>
      <c r="H23" s="6">
        <v>1</v>
      </c>
      <c r="I23" s="5">
        <f t="shared" ref="I23" si="61">J23/J$54</f>
        <v>0</v>
      </c>
      <c r="J23" s="7"/>
      <c r="K23" s="5">
        <f t="shared" ref="K23" si="62">L23/L$54</f>
        <v>0</v>
      </c>
      <c r="L23" s="7"/>
      <c r="M23" s="10">
        <f t="shared" si="4"/>
        <v>0.2</v>
      </c>
      <c r="N23" s="11" t="str">
        <f t="shared" si="5"/>
        <v>DOWN</v>
      </c>
    </row>
    <row r="24" spans="1:14" x14ac:dyDescent="0.25">
      <c r="A24" s="4" t="s">
        <v>43</v>
      </c>
      <c r="B24" s="4" t="s">
        <v>9</v>
      </c>
      <c r="C24" s="5">
        <f t="shared" si="0"/>
        <v>0</v>
      </c>
      <c r="D24" s="7"/>
      <c r="E24" s="5">
        <f t="shared" si="0"/>
        <v>3.9323633503735744E-4</v>
      </c>
      <c r="F24" s="6">
        <v>1</v>
      </c>
      <c r="G24" s="5">
        <f t="shared" ref="G24" si="63">H24/H$54</f>
        <v>3.4231921266581087E-3</v>
      </c>
      <c r="H24" s="6">
        <v>8</v>
      </c>
      <c r="I24" s="5">
        <f t="shared" ref="I24" si="64">J24/J$54</f>
        <v>9.5510983763132766E-3</v>
      </c>
      <c r="J24" s="6">
        <v>20</v>
      </c>
      <c r="K24" s="5">
        <f t="shared" ref="K24" si="65">L24/L$54</f>
        <v>1.8580276322058123E-2</v>
      </c>
      <c r="L24" s="6">
        <v>39</v>
      </c>
      <c r="M24" s="10">
        <f t="shared" si="4"/>
        <v>13.6</v>
      </c>
      <c r="N24" s="11" t="str">
        <f t="shared" si="5"/>
        <v>UP</v>
      </c>
    </row>
    <row r="25" spans="1:14" x14ac:dyDescent="0.25">
      <c r="A25" s="4" t="s">
        <v>45</v>
      </c>
      <c r="B25" s="4" t="s">
        <v>9</v>
      </c>
      <c r="C25" s="5">
        <f t="shared" si="0"/>
        <v>7.0921985815602835E-3</v>
      </c>
      <c r="D25" s="6">
        <v>17</v>
      </c>
      <c r="E25" s="5">
        <f t="shared" si="0"/>
        <v>8.2579630357845057E-3</v>
      </c>
      <c r="F25" s="6">
        <v>21</v>
      </c>
      <c r="G25" s="5">
        <f t="shared" ref="G25" si="66">H25/H$54</f>
        <v>8.9858793324775355E-3</v>
      </c>
      <c r="H25" s="6">
        <v>21</v>
      </c>
      <c r="I25" s="5">
        <f t="shared" ref="I25" si="67">J25/J$54</f>
        <v>1.3371537726838587E-2</v>
      </c>
      <c r="J25" s="6">
        <v>28</v>
      </c>
      <c r="K25" s="5">
        <f t="shared" ref="K25" si="68">L25/L$54</f>
        <v>1.1910433539780848E-2</v>
      </c>
      <c r="L25" s="6">
        <v>25</v>
      </c>
      <c r="M25" s="10">
        <f t="shared" si="4"/>
        <v>22.4</v>
      </c>
      <c r="N25" s="11" t="str">
        <f t="shared" si="5"/>
        <v>UP</v>
      </c>
    </row>
    <row r="26" spans="1:14" x14ac:dyDescent="0.25">
      <c r="A26" s="4" t="s">
        <v>50</v>
      </c>
      <c r="B26" s="4" t="s">
        <v>9</v>
      </c>
      <c r="C26" s="5">
        <f t="shared" si="0"/>
        <v>3.9215686274509803E-2</v>
      </c>
      <c r="D26" s="6">
        <v>94</v>
      </c>
      <c r="E26" s="5">
        <f t="shared" si="0"/>
        <v>1.2190326386158081E-2</v>
      </c>
      <c r="F26" s="6">
        <v>31</v>
      </c>
      <c r="G26" s="5">
        <f t="shared" ref="G26" si="69">H26/H$54</f>
        <v>3.4231921266581087E-3</v>
      </c>
      <c r="H26" s="6">
        <v>8</v>
      </c>
      <c r="I26" s="5">
        <f t="shared" ref="I26" si="70">J26/J$54</f>
        <v>3.8204393505253103E-3</v>
      </c>
      <c r="J26" s="6">
        <v>8</v>
      </c>
      <c r="K26" s="5">
        <f t="shared" ref="K26" si="71">L26/L$54</f>
        <v>2.8585040495474035E-3</v>
      </c>
      <c r="L26" s="6">
        <v>6</v>
      </c>
      <c r="M26" s="10">
        <f t="shared" si="4"/>
        <v>29.4</v>
      </c>
      <c r="N26" s="11" t="str">
        <f t="shared" si="5"/>
        <v>DOWN</v>
      </c>
    </row>
    <row r="27" spans="1:14" x14ac:dyDescent="0.25">
      <c r="A27" s="4" t="s">
        <v>28</v>
      </c>
      <c r="B27" s="4" t="s">
        <v>29</v>
      </c>
      <c r="C27" s="5">
        <f t="shared" si="0"/>
        <v>1.5853149770546516E-2</v>
      </c>
      <c r="D27" s="6">
        <v>38</v>
      </c>
      <c r="E27" s="5">
        <f t="shared" si="0"/>
        <v>1.4156508061344868E-2</v>
      </c>
      <c r="F27" s="6">
        <v>36</v>
      </c>
      <c r="G27" s="5">
        <f t="shared" ref="G27" si="72">H27/H$54</f>
        <v>1.4976465554129225E-2</v>
      </c>
      <c r="H27" s="6">
        <v>35</v>
      </c>
      <c r="I27" s="5">
        <f t="shared" ref="I27" si="73">J27/J$54</f>
        <v>1.0506208213944603E-2</v>
      </c>
      <c r="J27" s="6">
        <v>22</v>
      </c>
      <c r="K27" s="5">
        <f t="shared" ref="K27" si="74">L27/L$54</f>
        <v>8.0990948070509775E-3</v>
      </c>
      <c r="L27" s="6">
        <v>17</v>
      </c>
      <c r="M27" s="10">
        <f t="shared" si="4"/>
        <v>29.6</v>
      </c>
      <c r="N27" s="11" t="str">
        <f t="shared" si="5"/>
        <v>DOWN</v>
      </c>
    </row>
    <row r="28" spans="1:14" x14ac:dyDescent="0.25">
      <c r="A28" s="4" t="s">
        <v>12</v>
      </c>
      <c r="B28" s="4" t="s">
        <v>10</v>
      </c>
      <c r="C28" s="5">
        <f t="shared" si="0"/>
        <v>4.8811013767209012E-2</v>
      </c>
      <c r="D28" s="6">
        <v>117</v>
      </c>
      <c r="E28" s="5">
        <f t="shared" si="0"/>
        <v>4.2862760519071966E-2</v>
      </c>
      <c r="F28" s="6">
        <v>109</v>
      </c>
      <c r="G28" s="5">
        <f t="shared" ref="G28" si="75">H28/H$54</f>
        <v>5.6482670089858793E-2</v>
      </c>
      <c r="H28" s="6">
        <v>132</v>
      </c>
      <c r="I28" s="5">
        <f t="shared" ref="I28" si="76">J28/J$54</f>
        <v>6.73352435530086E-2</v>
      </c>
      <c r="J28" s="6">
        <v>141</v>
      </c>
      <c r="K28" s="5">
        <f t="shared" ref="K28" si="77">L28/L$54</f>
        <v>7.9085278704144835E-2</v>
      </c>
      <c r="L28" s="6">
        <v>166</v>
      </c>
      <c r="M28" s="10">
        <f t="shared" si="4"/>
        <v>133</v>
      </c>
      <c r="N28" s="11" t="str">
        <f t="shared" si="5"/>
        <v>UP</v>
      </c>
    </row>
    <row r="29" spans="1:14" x14ac:dyDescent="0.25">
      <c r="A29" s="4" t="s">
        <v>13</v>
      </c>
      <c r="B29" s="4" t="s">
        <v>10</v>
      </c>
      <c r="C29" s="5">
        <f t="shared" si="0"/>
        <v>8.3437630371297454E-4</v>
      </c>
      <c r="D29" s="6">
        <v>2</v>
      </c>
      <c r="E29" s="5">
        <f t="shared" si="0"/>
        <v>1.0224144710971293E-2</v>
      </c>
      <c r="F29" s="6">
        <v>26</v>
      </c>
      <c r="G29" s="5">
        <f t="shared" ref="G29" si="78">H29/H$54</f>
        <v>1.1553273427471117E-2</v>
      </c>
      <c r="H29" s="6">
        <v>27</v>
      </c>
      <c r="I29" s="5">
        <f t="shared" ref="I29" si="79">J29/J$54</f>
        <v>1.1461318051575931E-2</v>
      </c>
      <c r="J29" s="6">
        <v>24</v>
      </c>
      <c r="K29" s="5">
        <f t="shared" ref="K29" si="80">L29/L$54</f>
        <v>1.9056693663649357E-2</v>
      </c>
      <c r="L29" s="6">
        <v>40</v>
      </c>
      <c r="M29" s="10">
        <f t="shared" si="4"/>
        <v>23.8</v>
      </c>
      <c r="N29" s="11" t="str">
        <f t="shared" si="5"/>
        <v>UP</v>
      </c>
    </row>
    <row r="30" spans="1:14" x14ac:dyDescent="0.25">
      <c r="A30" s="4" t="s">
        <v>14</v>
      </c>
      <c r="B30" s="4" t="s">
        <v>10</v>
      </c>
      <c r="C30" s="5">
        <f t="shared" si="0"/>
        <v>4.4639132248644138E-2</v>
      </c>
      <c r="D30" s="6">
        <v>107</v>
      </c>
      <c r="E30" s="5">
        <f t="shared" si="0"/>
        <v>7.707432166732206E-2</v>
      </c>
      <c r="F30" s="6">
        <v>196</v>
      </c>
      <c r="G30" s="5">
        <f t="shared" ref="G30" si="81">H30/H$54</f>
        <v>9.0286692340607613E-2</v>
      </c>
      <c r="H30" s="6">
        <v>211</v>
      </c>
      <c r="I30" s="5">
        <f t="shared" ref="I30" si="82">J30/J$54</f>
        <v>7.8796561604584522E-2</v>
      </c>
      <c r="J30" s="6">
        <v>165</v>
      </c>
      <c r="K30" s="5">
        <f t="shared" ref="K30" si="83">L30/L$54</f>
        <v>7.0509766555502618E-2</v>
      </c>
      <c r="L30" s="6">
        <v>148</v>
      </c>
      <c r="M30" s="10">
        <f t="shared" si="4"/>
        <v>165.4</v>
      </c>
      <c r="N30" s="11" t="str">
        <f t="shared" si="5"/>
        <v>DOWN</v>
      </c>
    </row>
    <row r="31" spans="1:14" x14ac:dyDescent="0.25">
      <c r="A31" s="4" t="s">
        <v>15</v>
      </c>
      <c r="B31" s="4" t="s">
        <v>10</v>
      </c>
      <c r="C31" s="5">
        <f t="shared" si="0"/>
        <v>7.0921985815602835E-3</v>
      </c>
      <c r="D31" s="6">
        <v>17</v>
      </c>
      <c r="E31" s="5">
        <f t="shared" si="0"/>
        <v>6.291781360597719E-3</v>
      </c>
      <c r="F31" s="6">
        <v>16</v>
      </c>
      <c r="G31" s="5">
        <f t="shared" ref="G31" si="84">H31/H$54</f>
        <v>7.7021822849807449E-3</v>
      </c>
      <c r="H31" s="6">
        <v>18</v>
      </c>
      <c r="I31" s="5">
        <f t="shared" ref="I31" si="85">J31/J$54</f>
        <v>1.4326647564469914E-3</v>
      </c>
      <c r="J31" s="6">
        <v>3</v>
      </c>
      <c r="K31" s="5">
        <f t="shared" ref="K31" si="86">L31/L$54</f>
        <v>1.4292520247737017E-3</v>
      </c>
      <c r="L31" s="6">
        <v>3</v>
      </c>
      <c r="M31" s="10">
        <f t="shared" si="4"/>
        <v>11.4</v>
      </c>
      <c r="N31" s="11" t="str">
        <f t="shared" si="5"/>
        <v>DOWN</v>
      </c>
    </row>
    <row r="32" spans="1:14" x14ac:dyDescent="0.25">
      <c r="A32" s="4" t="s">
        <v>20</v>
      </c>
      <c r="B32" s="4" t="s">
        <v>10</v>
      </c>
      <c r="C32" s="5">
        <f t="shared" si="0"/>
        <v>8.343763037129746E-3</v>
      </c>
      <c r="D32" s="6">
        <v>20</v>
      </c>
      <c r="E32" s="5">
        <f t="shared" si="0"/>
        <v>1.0224144710971293E-2</v>
      </c>
      <c r="F32" s="6">
        <v>26</v>
      </c>
      <c r="G32" s="5">
        <f t="shared" ref="G32" si="87">H32/H$54</f>
        <v>9.8416773641420621E-3</v>
      </c>
      <c r="H32" s="6">
        <v>23</v>
      </c>
      <c r="I32" s="5">
        <f t="shared" ref="I32" si="88">J32/J$54</f>
        <v>9.0735434574976126E-3</v>
      </c>
      <c r="J32" s="6">
        <v>19</v>
      </c>
      <c r="K32" s="5">
        <f t="shared" ref="K32" si="89">L32/L$54</f>
        <v>9.5283468318246786E-3</v>
      </c>
      <c r="L32" s="6">
        <v>20</v>
      </c>
      <c r="M32" s="10">
        <f t="shared" si="4"/>
        <v>21.6</v>
      </c>
      <c r="N32" s="11" t="str">
        <f t="shared" si="5"/>
        <v>DOWN</v>
      </c>
    </row>
    <row r="33" spans="1:14" x14ac:dyDescent="0.25">
      <c r="A33" s="4" t="s">
        <v>21</v>
      </c>
      <c r="B33" s="4" t="s">
        <v>10</v>
      </c>
      <c r="C33" s="5">
        <f t="shared" si="0"/>
        <v>6.2578222778473091E-3</v>
      </c>
      <c r="D33" s="6">
        <v>15</v>
      </c>
      <c r="E33" s="5">
        <f t="shared" si="0"/>
        <v>7.0782540306724342E-3</v>
      </c>
      <c r="F33" s="6">
        <v>18</v>
      </c>
      <c r="G33" s="5">
        <f t="shared" ref="G33" si="90">H33/H$54</f>
        <v>6.4184852374839542E-3</v>
      </c>
      <c r="H33" s="6">
        <v>15</v>
      </c>
      <c r="I33" s="5">
        <f t="shared" ref="I33" si="91">J33/J$54</f>
        <v>8.1184336198662846E-3</v>
      </c>
      <c r="J33" s="6">
        <v>17</v>
      </c>
      <c r="K33" s="5">
        <f t="shared" ref="K33" si="92">L33/L$54</f>
        <v>7.6226774654597424E-3</v>
      </c>
      <c r="L33" s="6">
        <v>16</v>
      </c>
      <c r="M33" s="10">
        <f t="shared" si="4"/>
        <v>16.2</v>
      </c>
      <c r="N33" s="11" t="str">
        <f t="shared" si="5"/>
        <v>DOWN</v>
      </c>
    </row>
    <row r="34" spans="1:14" x14ac:dyDescent="0.25">
      <c r="A34" s="4" t="s">
        <v>22</v>
      </c>
      <c r="B34" s="4" t="s">
        <v>10</v>
      </c>
      <c r="C34" s="5">
        <f t="shared" si="0"/>
        <v>5.4234459741343347E-3</v>
      </c>
      <c r="D34" s="6">
        <v>13</v>
      </c>
      <c r="E34" s="5">
        <f t="shared" si="0"/>
        <v>3.5391270153362171E-3</v>
      </c>
      <c r="F34" s="6">
        <v>9</v>
      </c>
      <c r="G34" s="5">
        <f t="shared" ref="G34" si="93">H34/H$54</f>
        <v>6.4184852374839542E-3</v>
      </c>
      <c r="H34" s="6">
        <v>15</v>
      </c>
      <c r="I34" s="5">
        <f t="shared" ref="I34" si="94">J34/J$54</f>
        <v>5.7306590257879654E-3</v>
      </c>
      <c r="J34" s="6">
        <v>12</v>
      </c>
      <c r="K34" s="5">
        <f t="shared" ref="K34" si="95">L34/L$54</f>
        <v>9.0519294902334443E-3</v>
      </c>
      <c r="L34" s="6">
        <v>19</v>
      </c>
      <c r="M34" s="10">
        <f t="shared" si="4"/>
        <v>13.6</v>
      </c>
      <c r="N34" s="11" t="str">
        <f t="shared" si="5"/>
        <v>UP</v>
      </c>
    </row>
    <row r="35" spans="1:14" x14ac:dyDescent="0.25">
      <c r="A35" s="4" t="s">
        <v>24</v>
      </c>
      <c r="B35" s="4" t="s">
        <v>10</v>
      </c>
      <c r="C35" s="5">
        <f t="shared" si="0"/>
        <v>7.9265748852732579E-3</v>
      </c>
      <c r="D35" s="6">
        <v>19</v>
      </c>
      <c r="E35" s="5">
        <f t="shared" si="0"/>
        <v>6.291781360597719E-3</v>
      </c>
      <c r="F35" s="6">
        <v>16</v>
      </c>
      <c r="G35" s="5">
        <f t="shared" ref="G35" si="96">H35/H$54</f>
        <v>8.5579803166452723E-3</v>
      </c>
      <c r="H35" s="6">
        <v>20</v>
      </c>
      <c r="I35" s="5">
        <f t="shared" ref="I35" si="97">J35/J$54</f>
        <v>1.2893982808022923E-2</v>
      </c>
      <c r="J35" s="6">
        <v>27</v>
      </c>
      <c r="K35" s="5">
        <f t="shared" ref="K35" si="98">L35/L$54</f>
        <v>1.9533111005240592E-2</v>
      </c>
      <c r="L35" s="6">
        <v>41</v>
      </c>
      <c r="M35" s="10">
        <f t="shared" si="4"/>
        <v>24.6</v>
      </c>
      <c r="N35" s="11" t="str">
        <f t="shared" si="5"/>
        <v>UP</v>
      </c>
    </row>
    <row r="36" spans="1:14" x14ac:dyDescent="0.25">
      <c r="A36" s="4" t="s">
        <v>26</v>
      </c>
      <c r="B36" s="4" t="s">
        <v>10</v>
      </c>
      <c r="C36" s="5">
        <f t="shared" si="0"/>
        <v>2.920317062995411E-2</v>
      </c>
      <c r="D36" s="6">
        <v>70</v>
      </c>
      <c r="E36" s="5">
        <f t="shared" si="0"/>
        <v>3.2638615808100666E-2</v>
      </c>
      <c r="F36" s="6">
        <v>83</v>
      </c>
      <c r="G36" s="5">
        <f t="shared" ref="G36" si="99">H36/H$54</f>
        <v>2.7813436029097131E-2</v>
      </c>
      <c r="H36" s="6">
        <v>65</v>
      </c>
      <c r="I36" s="5">
        <f t="shared" ref="I36" si="100">J36/J$54</f>
        <v>2.1012416427889206E-2</v>
      </c>
      <c r="J36" s="6">
        <v>44</v>
      </c>
      <c r="K36" s="5">
        <f t="shared" ref="K36" si="101">L36/L$54</f>
        <v>2.4297284421152931E-2</v>
      </c>
      <c r="L36" s="6">
        <v>51</v>
      </c>
      <c r="M36" s="10">
        <f t="shared" si="4"/>
        <v>62.6</v>
      </c>
      <c r="N36" s="11" t="str">
        <f t="shared" si="5"/>
        <v>DOWN</v>
      </c>
    </row>
    <row r="37" spans="1:14" x14ac:dyDescent="0.25">
      <c r="A37" s="4" t="s">
        <v>31</v>
      </c>
      <c r="B37" s="4" t="s">
        <v>10</v>
      </c>
      <c r="C37" s="5">
        <f t="shared" si="0"/>
        <v>4.3804755944931162E-2</v>
      </c>
      <c r="D37" s="6">
        <v>105</v>
      </c>
      <c r="E37" s="5">
        <f t="shared" si="0"/>
        <v>1.1797090051120724E-3</v>
      </c>
      <c r="F37" s="6">
        <v>3</v>
      </c>
      <c r="G37" s="5">
        <f t="shared" ref="G37" si="102">H37/H$54</f>
        <v>0</v>
      </c>
      <c r="H37" s="7"/>
      <c r="I37" s="5">
        <f t="shared" ref="I37" si="103">J37/J$54</f>
        <v>0</v>
      </c>
      <c r="J37" s="7"/>
      <c r="K37" s="5">
        <f t="shared" ref="K37" si="104">L37/L$54</f>
        <v>0</v>
      </c>
      <c r="L37" s="7"/>
      <c r="M37" s="10">
        <f t="shared" si="4"/>
        <v>21.6</v>
      </c>
      <c r="N37" s="11" t="str">
        <f t="shared" si="5"/>
        <v>DOWN</v>
      </c>
    </row>
    <row r="38" spans="1:14" x14ac:dyDescent="0.25">
      <c r="A38" s="4" t="s">
        <v>32</v>
      </c>
      <c r="B38" s="4" t="s">
        <v>10</v>
      </c>
      <c r="C38" s="5">
        <f t="shared" si="0"/>
        <v>5.4234459741343347E-3</v>
      </c>
      <c r="D38" s="6">
        <v>13</v>
      </c>
      <c r="E38" s="5">
        <f t="shared" si="0"/>
        <v>3.5391270153362171E-3</v>
      </c>
      <c r="F38" s="6">
        <v>9</v>
      </c>
      <c r="G38" s="5">
        <f t="shared" ref="G38" si="105">H38/H$54</f>
        <v>3.8510911424903724E-3</v>
      </c>
      <c r="H38" s="6">
        <v>9</v>
      </c>
      <c r="I38" s="5">
        <f t="shared" ref="I38" si="106">J38/J$54</f>
        <v>4.2979942693409743E-3</v>
      </c>
      <c r="J38" s="6">
        <v>9</v>
      </c>
      <c r="K38" s="5">
        <f t="shared" ref="K38" si="107">L38/L$54</f>
        <v>2.3820867079561697E-3</v>
      </c>
      <c r="L38" s="6">
        <v>5</v>
      </c>
      <c r="M38" s="10">
        <f t="shared" si="4"/>
        <v>9</v>
      </c>
      <c r="N38" s="11" t="str">
        <f t="shared" si="5"/>
        <v>DOWN</v>
      </c>
    </row>
    <row r="39" spans="1:14" x14ac:dyDescent="0.25">
      <c r="A39" s="4" t="s">
        <v>35</v>
      </c>
      <c r="B39" s="4" t="s">
        <v>10</v>
      </c>
      <c r="C39" s="5">
        <f t="shared" si="0"/>
        <v>8.3437630371297454E-4</v>
      </c>
      <c r="D39" s="6">
        <v>2</v>
      </c>
      <c r="E39" s="5">
        <f t="shared" si="0"/>
        <v>0</v>
      </c>
      <c r="F39" s="7"/>
      <c r="G39" s="5">
        <f t="shared" ref="G39" si="108">H39/H$54</f>
        <v>0</v>
      </c>
      <c r="H39" s="7"/>
      <c r="I39" s="5">
        <f t="shared" ref="I39" si="109">J39/J$54</f>
        <v>0</v>
      </c>
      <c r="J39" s="7"/>
      <c r="K39" s="5">
        <f t="shared" ref="K39" si="110">L39/L$54</f>
        <v>0</v>
      </c>
      <c r="L39" s="7"/>
      <c r="M39" s="10">
        <f t="shared" si="4"/>
        <v>0.4</v>
      </c>
      <c r="N39" s="11" t="str">
        <f t="shared" si="5"/>
        <v>DOWN</v>
      </c>
    </row>
    <row r="40" spans="1:14" x14ac:dyDescent="0.25">
      <c r="A40" s="4" t="s">
        <v>42</v>
      </c>
      <c r="B40" s="4" t="s">
        <v>10</v>
      </c>
      <c r="C40" s="5">
        <f t="shared" si="0"/>
        <v>0</v>
      </c>
      <c r="D40" s="7"/>
      <c r="E40" s="5">
        <f t="shared" si="0"/>
        <v>3.9323633503735744E-4</v>
      </c>
      <c r="F40" s="6">
        <v>1</v>
      </c>
      <c r="G40" s="5">
        <f t="shared" ref="G40" si="111">H40/H$54</f>
        <v>8.5579803166452718E-4</v>
      </c>
      <c r="H40" s="6">
        <v>2</v>
      </c>
      <c r="I40" s="5">
        <f t="shared" ref="I40" si="112">J40/J$54</f>
        <v>4.7755491881566379E-4</v>
      </c>
      <c r="J40" s="6">
        <v>1</v>
      </c>
      <c r="K40" s="5">
        <f t="shared" ref="K40" si="113">L40/L$54</f>
        <v>1.7627441638875654E-2</v>
      </c>
      <c r="L40" s="6">
        <v>37</v>
      </c>
      <c r="M40" s="10">
        <f t="shared" si="4"/>
        <v>8.1999999999999993</v>
      </c>
      <c r="N40" s="11" t="str">
        <f t="shared" si="5"/>
        <v>UP</v>
      </c>
    </row>
    <row r="41" spans="1:14" x14ac:dyDescent="0.25">
      <c r="A41" s="4" t="s">
        <v>45</v>
      </c>
      <c r="B41" s="4" t="s">
        <v>10</v>
      </c>
      <c r="C41" s="5">
        <f t="shared" si="0"/>
        <v>1.0012515644555695E-2</v>
      </c>
      <c r="D41" s="6">
        <v>24</v>
      </c>
      <c r="E41" s="5">
        <f t="shared" si="0"/>
        <v>0</v>
      </c>
      <c r="F41" s="7"/>
      <c r="G41" s="5">
        <f t="shared" ref="G41" si="114">H41/H$54</f>
        <v>0</v>
      </c>
      <c r="H41" s="7"/>
      <c r="I41" s="5">
        <f t="shared" ref="I41" si="115">J41/J$54</f>
        <v>0</v>
      </c>
      <c r="J41" s="7"/>
      <c r="K41" s="5">
        <f t="shared" ref="K41" si="116">L41/L$54</f>
        <v>4.764173415912339E-4</v>
      </c>
      <c r="L41" s="6">
        <v>1</v>
      </c>
      <c r="M41" s="10">
        <f t="shared" si="4"/>
        <v>5</v>
      </c>
      <c r="N41" s="11" t="str">
        <f t="shared" si="5"/>
        <v>DOWN</v>
      </c>
    </row>
    <row r="42" spans="1:14" x14ac:dyDescent="0.25">
      <c r="A42" s="4" t="s">
        <v>46</v>
      </c>
      <c r="B42" s="4" t="s">
        <v>10</v>
      </c>
      <c r="C42" s="5">
        <f t="shared" si="0"/>
        <v>8.343763037129746E-3</v>
      </c>
      <c r="D42" s="6">
        <v>20</v>
      </c>
      <c r="E42" s="5">
        <f t="shared" si="0"/>
        <v>6.685017695635077E-3</v>
      </c>
      <c r="F42" s="6">
        <v>17</v>
      </c>
      <c r="G42" s="5">
        <f t="shared" ref="G42" si="117">H42/H$54</f>
        <v>9.8416773641420621E-3</v>
      </c>
      <c r="H42" s="6">
        <v>23</v>
      </c>
      <c r="I42" s="5">
        <f t="shared" ref="I42" si="118">J42/J$54</f>
        <v>8.1184336198662846E-3</v>
      </c>
      <c r="J42" s="6">
        <v>17</v>
      </c>
      <c r="K42" s="5">
        <f t="shared" ref="K42" si="119">L42/L$54</f>
        <v>8.5755121486422101E-3</v>
      </c>
      <c r="L42" s="6">
        <v>18</v>
      </c>
      <c r="M42" s="10">
        <f t="shared" si="4"/>
        <v>19</v>
      </c>
      <c r="N42" s="11" t="str">
        <f t="shared" si="5"/>
        <v>DOWN</v>
      </c>
    </row>
    <row r="43" spans="1:14" x14ac:dyDescent="0.25">
      <c r="A43" s="4" t="s">
        <v>47</v>
      </c>
      <c r="B43" s="4" t="s">
        <v>10</v>
      </c>
      <c r="C43" s="5">
        <f t="shared" si="0"/>
        <v>2.1693783896537339E-2</v>
      </c>
      <c r="D43" s="6">
        <v>52</v>
      </c>
      <c r="E43" s="5">
        <f t="shared" si="0"/>
        <v>2.2414471097129376E-2</v>
      </c>
      <c r="F43" s="6">
        <v>57</v>
      </c>
      <c r="G43" s="5">
        <f t="shared" ref="G43" si="120">H43/H$54</f>
        <v>2.4390243902439025E-2</v>
      </c>
      <c r="H43" s="6">
        <v>57</v>
      </c>
      <c r="I43" s="5">
        <f t="shared" ref="I43" si="121">J43/J$54</f>
        <v>2.7220630372492838E-2</v>
      </c>
      <c r="J43" s="6">
        <v>57</v>
      </c>
      <c r="K43" s="5">
        <f t="shared" ref="K43" si="122">L43/L$54</f>
        <v>2.0009528346831826E-2</v>
      </c>
      <c r="L43" s="6">
        <v>42</v>
      </c>
      <c r="M43" s="10">
        <f t="shared" si="4"/>
        <v>53</v>
      </c>
      <c r="N43" s="11" t="str">
        <f t="shared" si="5"/>
        <v>DOWN</v>
      </c>
    </row>
    <row r="44" spans="1:14" x14ac:dyDescent="0.25">
      <c r="A44" s="4" t="s">
        <v>48</v>
      </c>
      <c r="B44" s="4" t="s">
        <v>10</v>
      </c>
      <c r="C44" s="5">
        <f t="shared" si="0"/>
        <v>4.1718815185648727E-4</v>
      </c>
      <c r="D44" s="6">
        <v>1</v>
      </c>
      <c r="E44" s="5">
        <f t="shared" si="0"/>
        <v>0</v>
      </c>
      <c r="F44" s="7"/>
      <c r="G44" s="5">
        <f t="shared" ref="G44" si="123">H44/H$54</f>
        <v>0</v>
      </c>
      <c r="H44" s="7"/>
      <c r="I44" s="5">
        <f t="shared" ref="I44" si="124">J44/J$54</f>
        <v>0</v>
      </c>
      <c r="J44" s="7"/>
      <c r="K44" s="5">
        <f t="shared" ref="K44" si="125">L44/L$54</f>
        <v>0</v>
      </c>
      <c r="L44" s="7"/>
      <c r="M44" s="10">
        <f t="shared" si="4"/>
        <v>0.2</v>
      </c>
      <c r="N44" s="11" t="str">
        <f t="shared" si="5"/>
        <v>DOWN</v>
      </c>
    </row>
    <row r="45" spans="1:14" x14ac:dyDescent="0.25">
      <c r="A45" s="4" t="s">
        <v>51</v>
      </c>
      <c r="B45" s="4" t="s">
        <v>10</v>
      </c>
      <c r="C45" s="5">
        <f t="shared" si="0"/>
        <v>0</v>
      </c>
      <c r="D45" s="7"/>
      <c r="E45" s="5">
        <f t="shared" si="0"/>
        <v>0</v>
      </c>
      <c r="F45" s="7"/>
      <c r="G45" s="5">
        <f t="shared" ref="G45" si="126">H45/H$54</f>
        <v>8.5579803166452718E-4</v>
      </c>
      <c r="H45" s="6">
        <v>2</v>
      </c>
      <c r="I45" s="5">
        <f t="shared" ref="I45" si="127">J45/J$54</f>
        <v>0</v>
      </c>
      <c r="J45" s="7"/>
      <c r="K45" s="5">
        <f t="shared" ref="K45" si="128">L45/L$54</f>
        <v>0</v>
      </c>
      <c r="L45" s="7"/>
      <c r="M45" s="10">
        <f t="shared" si="4"/>
        <v>0.4</v>
      </c>
      <c r="N45" s="11" t="str">
        <f t="shared" si="5"/>
        <v>DOWN</v>
      </c>
    </row>
    <row r="46" spans="1:14" x14ac:dyDescent="0.25">
      <c r="A46" s="4" t="s">
        <v>54</v>
      </c>
      <c r="B46" s="4" t="s">
        <v>10</v>
      </c>
      <c r="C46" s="5">
        <f t="shared" si="0"/>
        <v>1.0846891948268669E-2</v>
      </c>
      <c r="D46" s="6">
        <v>26</v>
      </c>
      <c r="E46" s="5">
        <f t="shared" si="0"/>
        <v>1.4156508061344868E-2</v>
      </c>
      <c r="F46" s="6">
        <v>36</v>
      </c>
      <c r="G46" s="5">
        <f t="shared" ref="G46" si="129">H46/H$54</f>
        <v>9.4137783483097988E-3</v>
      </c>
      <c r="H46" s="6">
        <v>22</v>
      </c>
      <c r="I46" s="5">
        <f t="shared" ref="I46" si="130">J46/J$54</f>
        <v>7.1633237822349575E-3</v>
      </c>
      <c r="J46" s="6">
        <v>15</v>
      </c>
      <c r="K46" s="5">
        <f t="shared" ref="K46" si="131">L46/L$54</f>
        <v>6.1934254406860413E-3</v>
      </c>
      <c r="L46" s="6">
        <v>13</v>
      </c>
      <c r="M46" s="10">
        <f t="shared" si="4"/>
        <v>22.4</v>
      </c>
      <c r="N46" s="11" t="str">
        <f t="shared" si="5"/>
        <v>DOWN</v>
      </c>
    </row>
    <row r="47" spans="1:14" x14ac:dyDescent="0.25">
      <c r="A47" s="4" t="s">
        <v>6</v>
      </c>
      <c r="B47" s="4" t="s">
        <v>7</v>
      </c>
      <c r="C47" s="5">
        <f t="shared" si="0"/>
        <v>2.5031289111389237E-3</v>
      </c>
      <c r="D47" s="6">
        <v>6</v>
      </c>
      <c r="E47" s="5">
        <f t="shared" si="0"/>
        <v>1.9661816751867871E-3</v>
      </c>
      <c r="F47" s="6">
        <v>5</v>
      </c>
      <c r="G47" s="5">
        <f t="shared" ref="G47" si="132">H47/H$54</f>
        <v>0</v>
      </c>
      <c r="H47" s="7"/>
      <c r="I47" s="5">
        <f t="shared" ref="I47" si="133">J47/J$54</f>
        <v>5.2531041069723014E-3</v>
      </c>
      <c r="J47" s="6">
        <v>11</v>
      </c>
      <c r="K47" s="5">
        <f t="shared" ref="K47" si="134">L47/L$54</f>
        <v>2.8585040495474035E-3</v>
      </c>
      <c r="L47" s="6">
        <v>6</v>
      </c>
      <c r="M47" s="10">
        <f t="shared" si="4"/>
        <v>5.6</v>
      </c>
      <c r="N47" s="11" t="str">
        <f t="shared" si="5"/>
        <v>UP</v>
      </c>
    </row>
    <row r="48" spans="1:14" x14ac:dyDescent="0.25">
      <c r="A48" s="4" t="s">
        <v>30</v>
      </c>
      <c r="B48" s="4" t="s">
        <v>7</v>
      </c>
      <c r="C48" s="5">
        <f t="shared" si="0"/>
        <v>3.3375052148518982E-3</v>
      </c>
      <c r="D48" s="6">
        <v>8</v>
      </c>
      <c r="E48" s="5">
        <f t="shared" si="0"/>
        <v>1.5729453401494297E-3</v>
      </c>
      <c r="F48" s="6">
        <v>4</v>
      </c>
      <c r="G48" s="5">
        <f t="shared" ref="G48" si="135">H48/H$54</f>
        <v>0</v>
      </c>
      <c r="H48" s="7"/>
      <c r="I48" s="5">
        <f t="shared" ref="I48" si="136">J48/J$54</f>
        <v>6.2082139446036294E-3</v>
      </c>
      <c r="J48" s="6">
        <v>13</v>
      </c>
      <c r="K48" s="5">
        <f t="shared" ref="K48" si="137">L48/L$54</f>
        <v>6.6698427822772747E-3</v>
      </c>
      <c r="L48" s="6">
        <v>14</v>
      </c>
      <c r="M48" s="10">
        <f t="shared" si="4"/>
        <v>7.8</v>
      </c>
      <c r="N48" s="11" t="str">
        <f t="shared" si="5"/>
        <v>UP</v>
      </c>
    </row>
    <row r="49" spans="1:14" x14ac:dyDescent="0.25">
      <c r="A49" s="4" t="s">
        <v>44</v>
      </c>
      <c r="B49" s="4" t="s">
        <v>7</v>
      </c>
      <c r="C49" s="5">
        <f t="shared" si="0"/>
        <v>0</v>
      </c>
      <c r="D49" s="7"/>
      <c r="E49" s="5">
        <f t="shared" si="0"/>
        <v>3.9323633503735744E-4</v>
      </c>
      <c r="F49" s="6">
        <v>1</v>
      </c>
      <c r="G49" s="5">
        <f t="shared" ref="G49" si="138">H49/H$54</f>
        <v>0</v>
      </c>
      <c r="H49" s="7"/>
      <c r="I49" s="5">
        <f t="shared" ref="I49" si="139">J49/J$54</f>
        <v>0</v>
      </c>
      <c r="J49" s="7"/>
      <c r="K49" s="5">
        <f t="shared" ref="K49" si="140">L49/L$54</f>
        <v>0</v>
      </c>
      <c r="L49" s="7"/>
      <c r="M49" s="10">
        <f t="shared" si="4"/>
        <v>0.2</v>
      </c>
      <c r="N49" s="11" t="str">
        <f t="shared" si="5"/>
        <v>DOWN</v>
      </c>
    </row>
    <row r="50" spans="1:14" x14ac:dyDescent="0.25">
      <c r="A50" s="4" t="s">
        <v>45</v>
      </c>
      <c r="B50" s="4" t="s">
        <v>7</v>
      </c>
      <c r="C50" s="5">
        <f t="shared" si="0"/>
        <v>7.0921985815602835E-3</v>
      </c>
      <c r="D50" s="6">
        <v>17</v>
      </c>
      <c r="E50" s="5">
        <f t="shared" si="0"/>
        <v>5.1120723554856466E-3</v>
      </c>
      <c r="F50" s="6">
        <v>13</v>
      </c>
      <c r="G50" s="5">
        <f t="shared" ref="G50" si="141">H50/H$54</f>
        <v>7.2742832691484807E-3</v>
      </c>
      <c r="H50" s="6">
        <v>17</v>
      </c>
      <c r="I50" s="5">
        <f t="shared" ref="I50" si="142">J50/J$54</f>
        <v>6.6857688634192934E-3</v>
      </c>
      <c r="J50" s="6">
        <v>14</v>
      </c>
      <c r="K50" s="5">
        <f t="shared" ref="K50" si="143">L50/L$54</f>
        <v>7.146260123868509E-3</v>
      </c>
      <c r="L50" s="6">
        <v>15</v>
      </c>
      <c r="M50" s="10">
        <f t="shared" si="4"/>
        <v>15.2</v>
      </c>
      <c r="N50" s="11" t="str">
        <f t="shared" si="5"/>
        <v>DOWN</v>
      </c>
    </row>
    <row r="51" spans="1:14" x14ac:dyDescent="0.25">
      <c r="A51" s="4" t="s">
        <v>51</v>
      </c>
      <c r="B51" s="4" t="s">
        <v>7</v>
      </c>
      <c r="C51" s="5">
        <f t="shared" si="0"/>
        <v>3.1289111389236547E-2</v>
      </c>
      <c r="D51" s="6">
        <v>75</v>
      </c>
      <c r="E51" s="5">
        <f t="shared" si="0"/>
        <v>1.8875344081793158E-2</v>
      </c>
      <c r="F51" s="6">
        <v>48</v>
      </c>
      <c r="G51" s="5">
        <f t="shared" ref="G51" si="144">H51/H$54</f>
        <v>1.8827556696619598E-2</v>
      </c>
      <c r="H51" s="6">
        <v>44</v>
      </c>
      <c r="I51" s="5">
        <f t="shared" ref="I51" si="145">J51/J$54</f>
        <v>1.7669531996179561E-2</v>
      </c>
      <c r="J51" s="6">
        <v>37</v>
      </c>
      <c r="K51" s="5">
        <f t="shared" ref="K51" si="146">L51/L$54</f>
        <v>3.5254883277751309E-2</v>
      </c>
      <c r="L51" s="6">
        <v>74</v>
      </c>
      <c r="M51" s="10">
        <f t="shared" si="4"/>
        <v>55.6</v>
      </c>
      <c r="N51" s="11" t="str">
        <f t="shared" si="5"/>
        <v>UP</v>
      </c>
    </row>
    <row r="52" spans="1:14" x14ac:dyDescent="0.25">
      <c r="A52" s="4" t="s">
        <v>55</v>
      </c>
      <c r="B52" s="4" t="s">
        <v>56</v>
      </c>
      <c r="C52" s="5">
        <f t="shared" si="0"/>
        <v>3.3375052148518982E-3</v>
      </c>
      <c r="D52" s="6">
        <v>8</v>
      </c>
      <c r="E52" s="5">
        <f t="shared" si="0"/>
        <v>7.8647267007471487E-4</v>
      </c>
      <c r="F52" s="6">
        <v>2</v>
      </c>
      <c r="G52" s="5">
        <f t="shared" ref="G52" si="147">H52/H$54</f>
        <v>8.5579803166452718E-4</v>
      </c>
      <c r="H52" s="6">
        <v>2</v>
      </c>
      <c r="I52" s="5">
        <f t="shared" ref="I52" si="148">J52/J$54</f>
        <v>3.3428844317096467E-3</v>
      </c>
      <c r="J52" s="6">
        <v>7</v>
      </c>
      <c r="K52" s="5">
        <f t="shared" ref="K52" si="149">L52/L$54</f>
        <v>9.528346831824678E-4</v>
      </c>
      <c r="L52" s="6">
        <v>2</v>
      </c>
      <c r="M52" s="10">
        <f t="shared" si="4"/>
        <v>4.2</v>
      </c>
      <c r="N52" s="11" t="str">
        <f t="shared" si="5"/>
        <v>DOWN</v>
      </c>
    </row>
    <row r="53" spans="1:14" x14ac:dyDescent="0.25">
      <c r="A53" s="4" t="s">
        <v>57</v>
      </c>
      <c r="B53" s="4" t="s">
        <v>58</v>
      </c>
      <c r="C53" s="5">
        <f t="shared" si="0"/>
        <v>0</v>
      </c>
      <c r="D53" s="7"/>
      <c r="E53" s="5">
        <f t="shared" si="0"/>
        <v>3.9323633503735744E-4</v>
      </c>
      <c r="F53" s="6">
        <v>1</v>
      </c>
      <c r="G53" s="5">
        <f t="shared" ref="G53" si="150">H53/H$54</f>
        <v>4.2789901583226359E-4</v>
      </c>
      <c r="H53" s="6">
        <v>1</v>
      </c>
      <c r="I53" s="5">
        <f t="shared" ref="I53" si="151">J53/J$54</f>
        <v>0</v>
      </c>
      <c r="J53" s="7"/>
      <c r="K53" s="5">
        <f t="shared" ref="K53" si="152">L53/L$54</f>
        <v>1.4292520247737017E-3</v>
      </c>
      <c r="L53" s="6">
        <v>3</v>
      </c>
      <c r="M53" s="10">
        <f t="shared" si="4"/>
        <v>1</v>
      </c>
      <c r="N53" s="11" t="str">
        <f t="shared" si="5"/>
        <v>UP</v>
      </c>
    </row>
    <row r="54" spans="1:14" x14ac:dyDescent="0.25">
      <c r="A54" s="4" t="s">
        <v>60</v>
      </c>
      <c r="B54" s="8"/>
      <c r="C54" s="5">
        <f t="shared" si="0"/>
        <v>1</v>
      </c>
      <c r="D54" s="8">
        <f>SUM(D3:D53)</f>
        <v>2397</v>
      </c>
      <c r="E54" s="5">
        <f t="shared" si="0"/>
        <v>1</v>
      </c>
      <c r="F54" s="8">
        <f t="shared" ref="F54:L54" si="153">SUM(F3:F53)</f>
        <v>2543</v>
      </c>
      <c r="G54" s="5">
        <f t="shared" ref="G54" si="154">H54/H$54</f>
        <v>1</v>
      </c>
      <c r="H54" s="8">
        <f t="shared" si="153"/>
        <v>2337</v>
      </c>
      <c r="I54" s="5">
        <f t="shared" ref="I54" si="155">J54/J$54</f>
        <v>1</v>
      </c>
      <c r="J54" s="8">
        <f t="shared" si="153"/>
        <v>2094</v>
      </c>
      <c r="K54" s="5">
        <f t="shared" ref="K54" si="156">L54/L$54</f>
        <v>1</v>
      </c>
      <c r="L54" s="8">
        <f t="shared" si="153"/>
        <v>2099</v>
      </c>
      <c r="M54" s="10">
        <f t="shared" si="4"/>
        <v>2294</v>
      </c>
      <c r="N54" s="11" t="str">
        <f t="shared" si="5"/>
        <v>DOWN</v>
      </c>
    </row>
  </sheetData>
  <sortState ref="A2:H54">
    <sortCondition ref="B2:B54"/>
    <sortCondition ref="A2:A54"/>
  </sortState>
  <pageMargins left="0.7" right="0.7" top="0.75" bottom="0.75" header="0.3" footer="0.3"/>
  <pageSetup scale="5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P2" sqref="P2:P39"/>
    </sheetView>
  </sheetViews>
  <sheetFormatPr defaultRowHeight="15" x14ac:dyDescent="0.25"/>
  <cols>
    <col min="1" max="1" width="53" style="22" customWidth="1"/>
    <col min="2" max="2" width="11.140625" customWidth="1"/>
    <col min="4" max="4" width="9.140625" style="33"/>
    <col min="5" max="5" width="11" customWidth="1"/>
    <col min="7" max="7" width="9.140625" style="33"/>
    <col min="8" max="8" width="11.5703125" customWidth="1"/>
    <col min="10" max="10" width="9.140625" style="33"/>
    <col min="11" max="11" width="12.28515625" customWidth="1"/>
    <col min="13" max="13" width="9.140625" style="33"/>
    <col min="14" max="14" width="12.42578125" customWidth="1"/>
    <col min="16" max="16" width="9.42578125" style="33" customWidth="1"/>
  </cols>
  <sheetData>
    <row r="1" spans="1:16" x14ac:dyDescent="0.25">
      <c r="A1" s="22" t="s">
        <v>119</v>
      </c>
    </row>
    <row r="2" spans="1:16" x14ac:dyDescent="0.25">
      <c r="A2" s="39" t="s">
        <v>65</v>
      </c>
      <c r="B2" s="34" t="s">
        <v>1</v>
      </c>
      <c r="C2" s="2" t="s">
        <v>114</v>
      </c>
      <c r="D2" s="35" t="s">
        <v>115</v>
      </c>
      <c r="E2" s="34" t="s">
        <v>2</v>
      </c>
      <c r="F2" s="2" t="s">
        <v>114</v>
      </c>
      <c r="G2" s="35" t="s">
        <v>115</v>
      </c>
      <c r="H2" s="34" t="s">
        <v>3</v>
      </c>
      <c r="I2" s="2" t="s">
        <v>114</v>
      </c>
      <c r="J2" s="35" t="s">
        <v>115</v>
      </c>
      <c r="K2" s="34" t="s">
        <v>4</v>
      </c>
      <c r="L2" s="2" t="s">
        <v>114</v>
      </c>
      <c r="M2" s="35" t="s">
        <v>115</v>
      </c>
      <c r="N2" s="34" t="s">
        <v>5</v>
      </c>
      <c r="O2" s="2" t="s">
        <v>114</v>
      </c>
      <c r="P2" s="35" t="s">
        <v>115</v>
      </c>
    </row>
    <row r="3" spans="1:16" x14ac:dyDescent="0.25">
      <c r="A3" s="25" t="s">
        <v>66</v>
      </c>
      <c r="B3" s="8">
        <v>28867</v>
      </c>
      <c r="C3" s="8">
        <v>2397</v>
      </c>
      <c r="D3" s="36">
        <f>B3/12</f>
        <v>2405.5833333333335</v>
      </c>
      <c r="E3" s="8">
        <v>29856</v>
      </c>
      <c r="F3" s="8">
        <v>2543</v>
      </c>
      <c r="G3" s="36">
        <f>E3/12</f>
        <v>2488</v>
      </c>
      <c r="H3" s="8">
        <v>26591.5</v>
      </c>
      <c r="I3" s="8">
        <v>2337</v>
      </c>
      <c r="J3" s="36">
        <f>H3/12</f>
        <v>2215.9583333333335</v>
      </c>
      <c r="K3" s="8">
        <v>23830.5</v>
      </c>
      <c r="L3" s="8">
        <v>2094</v>
      </c>
      <c r="M3" s="36">
        <f>K3/12</f>
        <v>1985.875</v>
      </c>
      <c r="N3" s="8">
        <v>23949</v>
      </c>
      <c r="O3" s="8">
        <v>2099</v>
      </c>
      <c r="P3" s="36">
        <f>N3/12</f>
        <v>1995.75</v>
      </c>
    </row>
    <row r="4" spans="1:16" x14ac:dyDescent="0.25">
      <c r="A4" s="39" t="s">
        <v>67</v>
      </c>
      <c r="B4" s="34" t="s">
        <v>1</v>
      </c>
      <c r="C4" s="2" t="s">
        <v>114</v>
      </c>
      <c r="D4" s="35"/>
      <c r="E4" s="34" t="s">
        <v>2</v>
      </c>
      <c r="F4" s="2" t="s">
        <v>114</v>
      </c>
      <c r="G4" s="35"/>
      <c r="H4" s="34" t="s">
        <v>3</v>
      </c>
      <c r="I4" s="2" t="s">
        <v>114</v>
      </c>
      <c r="J4" s="35"/>
      <c r="K4" s="34" t="s">
        <v>4</v>
      </c>
      <c r="L4" s="2" t="s">
        <v>114</v>
      </c>
      <c r="M4" s="35"/>
      <c r="N4" s="34" t="s">
        <v>5</v>
      </c>
      <c r="O4" s="2" t="s">
        <v>114</v>
      </c>
      <c r="P4" s="35"/>
    </row>
    <row r="5" spans="1:16" x14ac:dyDescent="0.25">
      <c r="A5" s="40" t="s">
        <v>68</v>
      </c>
      <c r="B5" s="37">
        <v>26326.5</v>
      </c>
      <c r="C5" s="6">
        <v>2171</v>
      </c>
      <c r="D5" s="36">
        <f>B5/12</f>
        <v>2193.875</v>
      </c>
      <c r="E5" s="37">
        <v>27246</v>
      </c>
      <c r="F5" s="6">
        <v>2304</v>
      </c>
      <c r="G5" s="36">
        <f>E5/12</f>
        <v>2270.5</v>
      </c>
      <c r="H5" s="37">
        <v>24499.5</v>
      </c>
      <c r="I5" s="6">
        <v>2131</v>
      </c>
      <c r="J5" s="36">
        <f>H5/12</f>
        <v>2041.625</v>
      </c>
      <c r="K5" s="37">
        <v>21412</v>
      </c>
      <c r="L5" s="6">
        <v>1855</v>
      </c>
      <c r="M5" s="36">
        <f>K5/12</f>
        <v>1784.3333333333333</v>
      </c>
      <c r="N5" s="37">
        <v>21545</v>
      </c>
      <c r="O5" s="6">
        <v>1853</v>
      </c>
      <c r="P5" s="36">
        <f>N5/12</f>
        <v>1795.4166666666667</v>
      </c>
    </row>
    <row r="6" spans="1:16" x14ac:dyDescent="0.25">
      <c r="A6" s="40" t="s">
        <v>111</v>
      </c>
      <c r="B6" s="37">
        <v>1402</v>
      </c>
      <c r="C6" s="6">
        <v>115</v>
      </c>
      <c r="D6" s="36">
        <f t="shared" ref="D6:D35" si="0">B6/12</f>
        <v>116.83333333333333</v>
      </c>
      <c r="E6" s="37">
        <v>1540</v>
      </c>
      <c r="F6" s="6">
        <v>125</v>
      </c>
      <c r="G6" s="36">
        <f t="shared" ref="G6:G35" si="1">E6/12</f>
        <v>128.33333333333334</v>
      </c>
      <c r="H6" s="37">
        <v>994</v>
      </c>
      <c r="I6" s="6">
        <v>86</v>
      </c>
      <c r="J6" s="36">
        <f t="shared" ref="J6:J35" si="2">H6/12</f>
        <v>82.833333333333329</v>
      </c>
      <c r="K6" s="37">
        <v>1402</v>
      </c>
      <c r="L6" s="6">
        <v>129</v>
      </c>
      <c r="M6" s="36">
        <f t="shared" ref="M6:M35" si="3">K6/12</f>
        <v>116.83333333333333</v>
      </c>
      <c r="N6" s="37">
        <v>1057</v>
      </c>
      <c r="O6" s="6">
        <v>94</v>
      </c>
      <c r="P6" s="36">
        <f t="shared" ref="P6:P35" si="4">N6/12</f>
        <v>88.083333333333329</v>
      </c>
    </row>
    <row r="7" spans="1:16" x14ac:dyDescent="0.25">
      <c r="A7" s="40" t="s">
        <v>112</v>
      </c>
      <c r="B7" s="37">
        <v>1138.5</v>
      </c>
      <c r="C7" s="6">
        <v>111</v>
      </c>
      <c r="D7" s="36">
        <f t="shared" si="0"/>
        <v>94.875</v>
      </c>
      <c r="E7" s="37">
        <v>1070</v>
      </c>
      <c r="F7" s="6">
        <v>114</v>
      </c>
      <c r="G7" s="36">
        <f t="shared" si="1"/>
        <v>89.166666666666671</v>
      </c>
      <c r="H7" s="37">
        <v>1098</v>
      </c>
      <c r="I7" s="6">
        <v>120</v>
      </c>
      <c r="J7" s="36">
        <f t="shared" si="2"/>
        <v>91.5</v>
      </c>
      <c r="K7" s="37">
        <v>1016.5</v>
      </c>
      <c r="L7" s="6">
        <v>110</v>
      </c>
      <c r="M7" s="36">
        <f t="shared" si="3"/>
        <v>84.708333333333329</v>
      </c>
      <c r="N7" s="37">
        <v>1347</v>
      </c>
      <c r="O7" s="6">
        <v>152</v>
      </c>
      <c r="P7" s="36">
        <f t="shared" si="4"/>
        <v>112.25</v>
      </c>
    </row>
    <row r="8" spans="1:16" x14ac:dyDescent="0.25">
      <c r="A8" s="39" t="s">
        <v>71</v>
      </c>
      <c r="B8" s="34" t="s">
        <v>1</v>
      </c>
      <c r="C8" s="2" t="s">
        <v>114</v>
      </c>
      <c r="D8" s="35" t="s">
        <v>115</v>
      </c>
      <c r="E8" s="34" t="s">
        <v>2</v>
      </c>
      <c r="F8" s="2" t="s">
        <v>114</v>
      </c>
      <c r="G8" s="35" t="s">
        <v>115</v>
      </c>
      <c r="H8" s="34" t="s">
        <v>3</v>
      </c>
      <c r="I8" s="2" t="s">
        <v>114</v>
      </c>
      <c r="J8" s="35" t="s">
        <v>115</v>
      </c>
      <c r="K8" s="34" t="s">
        <v>4</v>
      </c>
      <c r="L8" s="2" t="s">
        <v>114</v>
      </c>
      <c r="M8" s="35" t="s">
        <v>115</v>
      </c>
      <c r="N8" s="34" t="s">
        <v>5</v>
      </c>
      <c r="O8" s="2" t="s">
        <v>114</v>
      </c>
      <c r="P8" s="35" t="s">
        <v>115</v>
      </c>
    </row>
    <row r="9" spans="1:16" x14ac:dyDescent="0.25">
      <c r="A9" s="40" t="s">
        <v>72</v>
      </c>
      <c r="B9" s="37">
        <v>5295</v>
      </c>
      <c r="C9" s="6">
        <v>433</v>
      </c>
      <c r="D9" s="36">
        <f t="shared" si="0"/>
        <v>441.25</v>
      </c>
      <c r="E9" s="37">
        <v>5109</v>
      </c>
      <c r="F9" s="6">
        <v>428</v>
      </c>
      <c r="G9" s="36">
        <f t="shared" si="1"/>
        <v>425.75</v>
      </c>
      <c r="H9" s="37">
        <v>4423</v>
      </c>
      <c r="I9" s="6">
        <v>372</v>
      </c>
      <c r="J9" s="36">
        <f t="shared" si="2"/>
        <v>368.58333333333331</v>
      </c>
      <c r="K9" s="37">
        <v>3056</v>
      </c>
      <c r="L9" s="6">
        <v>266</v>
      </c>
      <c r="M9" s="36">
        <f t="shared" si="3"/>
        <v>254.66666666666666</v>
      </c>
      <c r="N9" s="37">
        <v>2799</v>
      </c>
      <c r="O9" s="6">
        <v>238</v>
      </c>
      <c r="P9" s="36">
        <f t="shared" si="4"/>
        <v>233.25</v>
      </c>
    </row>
    <row r="10" spans="1:16" x14ac:dyDescent="0.25">
      <c r="A10" s="40" t="s">
        <v>73</v>
      </c>
      <c r="B10" s="37">
        <v>2235</v>
      </c>
      <c r="C10" s="6">
        <v>218</v>
      </c>
      <c r="D10" s="36">
        <f t="shared" si="0"/>
        <v>186.25</v>
      </c>
      <c r="E10" s="37">
        <v>2337</v>
      </c>
      <c r="F10" s="6">
        <v>244</v>
      </c>
      <c r="G10" s="36">
        <f t="shared" si="1"/>
        <v>194.75</v>
      </c>
      <c r="H10" s="37">
        <v>1727</v>
      </c>
      <c r="I10" s="6">
        <v>215</v>
      </c>
      <c r="J10" s="36">
        <f t="shared" si="2"/>
        <v>143.91666666666666</v>
      </c>
      <c r="K10" s="37">
        <v>1505</v>
      </c>
      <c r="L10" s="6">
        <v>158</v>
      </c>
      <c r="M10" s="36">
        <f t="shared" si="3"/>
        <v>125.41666666666667</v>
      </c>
      <c r="N10" s="37">
        <v>2041</v>
      </c>
      <c r="O10" s="6">
        <v>218</v>
      </c>
      <c r="P10" s="36">
        <f t="shared" si="4"/>
        <v>170.08333333333334</v>
      </c>
    </row>
    <row r="11" spans="1:16" x14ac:dyDescent="0.25">
      <c r="A11" s="40" t="s">
        <v>74</v>
      </c>
      <c r="B11" s="37">
        <v>12346.5</v>
      </c>
      <c r="C11" s="6">
        <v>985</v>
      </c>
      <c r="D11" s="36">
        <f t="shared" si="0"/>
        <v>1028.875</v>
      </c>
      <c r="E11" s="37">
        <v>12084</v>
      </c>
      <c r="F11" s="6">
        <v>959</v>
      </c>
      <c r="G11" s="36">
        <f t="shared" si="1"/>
        <v>1007</v>
      </c>
      <c r="H11" s="37">
        <v>12035</v>
      </c>
      <c r="I11" s="6">
        <v>976</v>
      </c>
      <c r="J11" s="36">
        <f t="shared" si="2"/>
        <v>1002.9166666666666</v>
      </c>
      <c r="K11" s="37">
        <v>11236</v>
      </c>
      <c r="L11" s="6">
        <v>937</v>
      </c>
      <c r="M11" s="36">
        <f t="shared" si="3"/>
        <v>936.33333333333337</v>
      </c>
      <c r="N11" s="37">
        <v>10579</v>
      </c>
      <c r="O11" s="6">
        <v>847</v>
      </c>
      <c r="P11" s="36">
        <f t="shared" si="4"/>
        <v>881.58333333333337</v>
      </c>
    </row>
    <row r="12" spans="1:16" x14ac:dyDescent="0.25">
      <c r="A12" s="40" t="s">
        <v>75</v>
      </c>
      <c r="B12" s="37">
        <v>6702.5</v>
      </c>
      <c r="C12" s="6">
        <v>558</v>
      </c>
      <c r="D12" s="36">
        <f t="shared" si="0"/>
        <v>558.54166666666663</v>
      </c>
      <c r="E12" s="37">
        <v>7911</v>
      </c>
      <c r="F12" s="6">
        <v>691</v>
      </c>
      <c r="G12" s="36">
        <f t="shared" si="1"/>
        <v>659.25</v>
      </c>
      <c r="H12" s="37">
        <v>6240.5</v>
      </c>
      <c r="I12" s="6">
        <v>586</v>
      </c>
      <c r="J12" s="36">
        <f t="shared" si="2"/>
        <v>520.04166666666663</v>
      </c>
      <c r="K12" s="37">
        <v>6031.5</v>
      </c>
      <c r="L12" s="6">
        <v>553</v>
      </c>
      <c r="M12" s="36">
        <f t="shared" si="3"/>
        <v>502.625</v>
      </c>
      <c r="N12" s="37">
        <v>6575</v>
      </c>
      <c r="O12" s="6">
        <v>604</v>
      </c>
      <c r="P12" s="36">
        <f t="shared" si="4"/>
        <v>547.91666666666663</v>
      </c>
    </row>
    <row r="13" spans="1:16" x14ac:dyDescent="0.25">
      <c r="A13" s="40" t="s">
        <v>76</v>
      </c>
      <c r="B13" s="37">
        <v>2288</v>
      </c>
      <c r="C13" s="6">
        <v>203</v>
      </c>
      <c r="D13" s="36">
        <f t="shared" si="0"/>
        <v>190.66666666666666</v>
      </c>
      <c r="E13" s="37">
        <v>2415</v>
      </c>
      <c r="F13" s="6">
        <v>221</v>
      </c>
      <c r="G13" s="36">
        <f t="shared" si="1"/>
        <v>201.25</v>
      </c>
      <c r="H13" s="37">
        <v>2166</v>
      </c>
      <c r="I13" s="6">
        <v>188</v>
      </c>
      <c r="J13" s="36">
        <f t="shared" si="2"/>
        <v>180.5</v>
      </c>
      <c r="K13" s="37">
        <v>2002</v>
      </c>
      <c r="L13" s="6">
        <v>180</v>
      </c>
      <c r="M13" s="36">
        <f t="shared" si="3"/>
        <v>166.83333333333334</v>
      </c>
      <c r="N13" s="37">
        <v>1955</v>
      </c>
      <c r="O13" s="6">
        <v>192</v>
      </c>
      <c r="P13" s="36">
        <f t="shared" si="4"/>
        <v>162.91666666666666</v>
      </c>
    </row>
    <row r="14" spans="1:16" x14ac:dyDescent="0.25">
      <c r="A14" s="39" t="s">
        <v>116</v>
      </c>
      <c r="B14" s="34" t="s">
        <v>1</v>
      </c>
      <c r="C14" s="2" t="s">
        <v>114</v>
      </c>
      <c r="D14" s="35" t="s">
        <v>115</v>
      </c>
      <c r="E14" s="34" t="s">
        <v>2</v>
      </c>
      <c r="F14" s="2" t="s">
        <v>114</v>
      </c>
      <c r="G14" s="35" t="s">
        <v>115</v>
      </c>
      <c r="H14" s="34" t="s">
        <v>3</v>
      </c>
      <c r="I14" s="2" t="s">
        <v>114</v>
      </c>
      <c r="J14" s="35" t="s">
        <v>115</v>
      </c>
      <c r="K14" s="34" t="s">
        <v>4</v>
      </c>
      <c r="L14" s="2" t="s">
        <v>114</v>
      </c>
      <c r="M14" s="35" t="s">
        <v>115</v>
      </c>
      <c r="N14" s="34" t="s">
        <v>5</v>
      </c>
      <c r="O14" s="2" t="s">
        <v>114</v>
      </c>
      <c r="P14" s="35" t="s">
        <v>115</v>
      </c>
    </row>
    <row r="15" spans="1:16" x14ac:dyDescent="0.25">
      <c r="A15" s="40" t="s">
        <v>78</v>
      </c>
      <c r="B15" s="37">
        <v>23895</v>
      </c>
      <c r="C15" s="6">
        <v>1752</v>
      </c>
      <c r="D15" s="36">
        <f t="shared" si="0"/>
        <v>1991.25</v>
      </c>
      <c r="E15" s="37">
        <v>23811.5</v>
      </c>
      <c r="F15" s="6">
        <v>1764</v>
      </c>
      <c r="G15" s="36">
        <f t="shared" si="1"/>
        <v>1984.2916666666667</v>
      </c>
      <c r="H15" s="37">
        <v>20368.5</v>
      </c>
      <c r="I15" s="6">
        <v>1520</v>
      </c>
      <c r="J15" s="36">
        <f t="shared" si="2"/>
        <v>1697.375</v>
      </c>
      <c r="K15" s="37">
        <v>18155</v>
      </c>
      <c r="L15" s="6">
        <v>1358</v>
      </c>
      <c r="M15" s="36">
        <f t="shared" si="3"/>
        <v>1512.9166666666667</v>
      </c>
      <c r="N15" s="37">
        <v>18426</v>
      </c>
      <c r="O15" s="6">
        <v>1375</v>
      </c>
      <c r="P15" s="36">
        <f t="shared" si="4"/>
        <v>1535.5</v>
      </c>
    </row>
    <row r="16" spans="1:16" x14ac:dyDescent="0.25">
      <c r="A16" s="40" t="s">
        <v>79</v>
      </c>
      <c r="B16" s="37">
        <v>4972</v>
      </c>
      <c r="C16" s="6">
        <v>645</v>
      </c>
      <c r="D16" s="36">
        <f t="shared" si="0"/>
        <v>414.33333333333331</v>
      </c>
      <c r="E16" s="37">
        <v>6044.5</v>
      </c>
      <c r="F16" s="6">
        <v>779</v>
      </c>
      <c r="G16" s="36">
        <f t="shared" si="1"/>
        <v>503.70833333333331</v>
      </c>
      <c r="H16" s="37">
        <v>6223</v>
      </c>
      <c r="I16" s="6">
        <v>817</v>
      </c>
      <c r="J16" s="36">
        <f t="shared" si="2"/>
        <v>518.58333333333337</v>
      </c>
      <c r="K16" s="37">
        <v>5675.5</v>
      </c>
      <c r="L16" s="6">
        <v>736</v>
      </c>
      <c r="M16" s="36">
        <f t="shared" si="3"/>
        <v>472.95833333333331</v>
      </c>
      <c r="N16" s="37">
        <v>5523</v>
      </c>
      <c r="O16" s="6">
        <v>724</v>
      </c>
      <c r="P16" s="36">
        <f t="shared" si="4"/>
        <v>460.25</v>
      </c>
    </row>
    <row r="17" spans="1:16" x14ac:dyDescent="0.25">
      <c r="A17" s="39" t="s">
        <v>117</v>
      </c>
      <c r="B17" s="34" t="s">
        <v>1</v>
      </c>
      <c r="C17" s="2" t="s">
        <v>114</v>
      </c>
      <c r="D17" s="35" t="s">
        <v>115</v>
      </c>
      <c r="E17" s="34" t="s">
        <v>2</v>
      </c>
      <c r="F17" s="2" t="s">
        <v>114</v>
      </c>
      <c r="G17" s="35" t="s">
        <v>115</v>
      </c>
      <c r="H17" s="34" t="s">
        <v>3</v>
      </c>
      <c r="I17" s="2" t="s">
        <v>114</v>
      </c>
      <c r="J17" s="35" t="s">
        <v>115</v>
      </c>
      <c r="K17" s="34" t="s">
        <v>4</v>
      </c>
      <c r="L17" s="2" t="s">
        <v>114</v>
      </c>
      <c r="M17" s="35" t="s">
        <v>115</v>
      </c>
      <c r="N17" s="34" t="s">
        <v>5</v>
      </c>
      <c r="O17" s="2" t="s">
        <v>114</v>
      </c>
      <c r="P17" s="35" t="s">
        <v>115</v>
      </c>
    </row>
    <row r="18" spans="1:16" x14ac:dyDescent="0.25">
      <c r="A18" s="40" t="s">
        <v>81</v>
      </c>
      <c r="B18" s="37">
        <v>6325</v>
      </c>
      <c r="C18" s="6">
        <v>511</v>
      </c>
      <c r="D18" s="36">
        <f t="shared" si="0"/>
        <v>527.08333333333337</v>
      </c>
      <c r="E18" s="37">
        <v>6171</v>
      </c>
      <c r="F18" s="6">
        <v>510</v>
      </c>
      <c r="G18" s="36">
        <f t="shared" si="1"/>
        <v>514.25</v>
      </c>
      <c r="H18" s="37">
        <v>5433</v>
      </c>
      <c r="I18" s="6">
        <v>450</v>
      </c>
      <c r="J18" s="36">
        <f t="shared" si="2"/>
        <v>452.75</v>
      </c>
      <c r="K18" s="37">
        <v>3933</v>
      </c>
      <c r="L18" s="6">
        <v>338</v>
      </c>
      <c r="M18" s="36">
        <f t="shared" si="3"/>
        <v>327.75</v>
      </c>
      <c r="N18" s="37">
        <v>3789</v>
      </c>
      <c r="O18" s="6">
        <v>316</v>
      </c>
      <c r="P18" s="36">
        <f t="shared" si="4"/>
        <v>315.75</v>
      </c>
    </row>
    <row r="19" spans="1:16" x14ac:dyDescent="0.25">
      <c r="A19" s="40" t="s">
        <v>82</v>
      </c>
      <c r="B19" s="37">
        <v>3018</v>
      </c>
      <c r="C19" s="6">
        <v>280</v>
      </c>
      <c r="D19" s="36">
        <f t="shared" si="0"/>
        <v>251.5</v>
      </c>
      <c r="E19" s="37">
        <v>3206</v>
      </c>
      <c r="F19" s="6">
        <v>311</v>
      </c>
      <c r="G19" s="36">
        <f t="shared" si="1"/>
        <v>267.16666666666669</v>
      </c>
      <c r="H19" s="37">
        <v>2669</v>
      </c>
      <c r="I19" s="6">
        <v>292</v>
      </c>
      <c r="J19" s="36">
        <f t="shared" si="2"/>
        <v>222.41666666666666</v>
      </c>
      <c r="K19" s="37">
        <v>2327.5</v>
      </c>
      <c r="L19" s="6">
        <v>231</v>
      </c>
      <c r="M19" s="36">
        <f t="shared" si="3"/>
        <v>193.95833333333334</v>
      </c>
      <c r="N19" s="37">
        <v>2665</v>
      </c>
      <c r="O19" s="6">
        <v>271</v>
      </c>
      <c r="P19" s="36">
        <f t="shared" si="4"/>
        <v>222.08333333333334</v>
      </c>
    </row>
    <row r="20" spans="1:16" x14ac:dyDescent="0.25">
      <c r="A20" s="40" t="s">
        <v>83</v>
      </c>
      <c r="B20" s="37">
        <v>72</v>
      </c>
      <c r="C20" s="6">
        <v>7</v>
      </c>
      <c r="D20" s="36">
        <f t="shared" si="0"/>
        <v>6</v>
      </c>
      <c r="E20" s="37">
        <v>85</v>
      </c>
      <c r="F20" s="6">
        <v>6</v>
      </c>
      <c r="G20" s="36">
        <f t="shared" si="1"/>
        <v>7.083333333333333</v>
      </c>
      <c r="H20" s="37">
        <v>119</v>
      </c>
      <c r="I20" s="6">
        <v>10</v>
      </c>
      <c r="J20" s="36">
        <f t="shared" si="2"/>
        <v>9.9166666666666661</v>
      </c>
      <c r="K20" s="37">
        <v>107</v>
      </c>
      <c r="L20" s="6">
        <v>11</v>
      </c>
      <c r="M20" s="36">
        <f t="shared" si="3"/>
        <v>8.9166666666666661</v>
      </c>
      <c r="N20" s="37">
        <v>144</v>
      </c>
      <c r="O20" s="6">
        <v>11</v>
      </c>
      <c r="P20" s="36">
        <f t="shared" si="4"/>
        <v>12</v>
      </c>
    </row>
    <row r="21" spans="1:16" x14ac:dyDescent="0.25">
      <c r="A21" s="40" t="s">
        <v>84</v>
      </c>
      <c r="B21" s="37">
        <v>15903.5</v>
      </c>
      <c r="C21" s="6">
        <v>1297</v>
      </c>
      <c r="D21" s="36">
        <f t="shared" si="0"/>
        <v>1325.2916666666667</v>
      </c>
      <c r="E21" s="37">
        <v>16698</v>
      </c>
      <c r="F21" s="6">
        <v>1394</v>
      </c>
      <c r="G21" s="36">
        <f t="shared" si="1"/>
        <v>1391.5</v>
      </c>
      <c r="H21" s="37">
        <v>14928.5</v>
      </c>
      <c r="I21" s="6">
        <v>1294</v>
      </c>
      <c r="J21" s="36">
        <f t="shared" si="2"/>
        <v>1244.0416666666667</v>
      </c>
      <c r="K21" s="37">
        <v>14163</v>
      </c>
      <c r="L21" s="6">
        <v>1229</v>
      </c>
      <c r="M21" s="36">
        <f t="shared" si="3"/>
        <v>1180.25</v>
      </c>
      <c r="N21" s="37">
        <v>14255</v>
      </c>
      <c r="O21" s="6">
        <v>1213</v>
      </c>
      <c r="P21" s="36">
        <f t="shared" si="4"/>
        <v>1187.9166666666667</v>
      </c>
    </row>
    <row r="22" spans="1:16" x14ac:dyDescent="0.25">
      <c r="A22" s="40" t="s">
        <v>85</v>
      </c>
      <c r="B22" s="37">
        <v>3548.5</v>
      </c>
      <c r="C22" s="6">
        <v>302</v>
      </c>
      <c r="D22" s="36">
        <f t="shared" si="0"/>
        <v>295.70833333333331</v>
      </c>
      <c r="E22" s="37">
        <v>3696</v>
      </c>
      <c r="F22" s="6">
        <v>322</v>
      </c>
      <c r="G22" s="36">
        <f t="shared" si="1"/>
        <v>308</v>
      </c>
      <c r="H22" s="37">
        <v>3442</v>
      </c>
      <c r="I22" s="6">
        <v>291</v>
      </c>
      <c r="J22" s="36">
        <f t="shared" si="2"/>
        <v>286.83333333333331</v>
      </c>
      <c r="K22" s="37">
        <v>3300</v>
      </c>
      <c r="L22" s="6">
        <v>285</v>
      </c>
      <c r="M22" s="36">
        <f t="shared" si="3"/>
        <v>275</v>
      </c>
      <c r="N22" s="37">
        <v>3096</v>
      </c>
      <c r="O22" s="6">
        <v>288</v>
      </c>
      <c r="P22" s="36">
        <f t="shared" si="4"/>
        <v>258</v>
      </c>
    </row>
    <row r="23" spans="1:16" x14ac:dyDescent="0.25">
      <c r="A23" s="41" t="s">
        <v>113</v>
      </c>
      <c r="B23" s="34" t="s">
        <v>1</v>
      </c>
      <c r="C23" s="2" t="s">
        <v>114</v>
      </c>
      <c r="D23" s="35" t="s">
        <v>115</v>
      </c>
      <c r="E23" s="34" t="s">
        <v>2</v>
      </c>
      <c r="F23" s="2" t="s">
        <v>114</v>
      </c>
      <c r="G23" s="35" t="s">
        <v>115</v>
      </c>
      <c r="H23" s="34" t="s">
        <v>3</v>
      </c>
      <c r="I23" s="2" t="s">
        <v>114</v>
      </c>
      <c r="J23" s="35" t="s">
        <v>115</v>
      </c>
      <c r="K23" s="34" t="s">
        <v>4</v>
      </c>
      <c r="L23" s="2" t="s">
        <v>114</v>
      </c>
      <c r="M23" s="35" t="s">
        <v>115</v>
      </c>
      <c r="N23" s="34" t="s">
        <v>5</v>
      </c>
      <c r="O23" s="2" t="s">
        <v>114</v>
      </c>
      <c r="P23" s="35" t="s">
        <v>115</v>
      </c>
    </row>
    <row r="24" spans="1:16" x14ac:dyDescent="0.25">
      <c r="A24" s="40" t="s">
        <v>87</v>
      </c>
      <c r="B24" s="37">
        <v>22834.5</v>
      </c>
      <c r="C24" s="6">
        <v>1837</v>
      </c>
      <c r="D24" s="36">
        <f t="shared" si="0"/>
        <v>1902.875</v>
      </c>
      <c r="E24" s="37">
        <v>23926</v>
      </c>
      <c r="F24" s="6">
        <v>1995</v>
      </c>
      <c r="G24" s="36">
        <f t="shared" si="1"/>
        <v>1993.8333333333333</v>
      </c>
      <c r="H24" s="37">
        <v>21572.5</v>
      </c>
      <c r="I24" s="6">
        <v>1851</v>
      </c>
      <c r="J24" s="36">
        <f t="shared" si="2"/>
        <v>1797.7083333333333</v>
      </c>
      <c r="K24" s="37">
        <v>19168</v>
      </c>
      <c r="L24" s="6">
        <v>1647</v>
      </c>
      <c r="M24" s="36">
        <f t="shared" si="3"/>
        <v>1597.3333333333333</v>
      </c>
      <c r="N24" s="37">
        <v>19267</v>
      </c>
      <c r="O24" s="6">
        <v>1645</v>
      </c>
      <c r="P24" s="36">
        <f t="shared" si="4"/>
        <v>1605.5833333333333</v>
      </c>
    </row>
    <row r="25" spans="1:16" x14ac:dyDescent="0.25">
      <c r="A25" s="40" t="s">
        <v>88</v>
      </c>
      <c r="B25" s="37">
        <v>4953.5</v>
      </c>
      <c r="C25" s="6">
        <v>451</v>
      </c>
      <c r="D25" s="36">
        <f t="shared" si="0"/>
        <v>412.79166666666669</v>
      </c>
      <c r="E25" s="37">
        <v>4988</v>
      </c>
      <c r="F25" s="6">
        <v>454</v>
      </c>
      <c r="G25" s="36">
        <f t="shared" si="1"/>
        <v>415.66666666666669</v>
      </c>
      <c r="H25" s="37">
        <v>4353</v>
      </c>
      <c r="I25" s="6">
        <v>417</v>
      </c>
      <c r="J25" s="36">
        <f t="shared" si="2"/>
        <v>362.75</v>
      </c>
      <c r="K25" s="37">
        <v>3988.5</v>
      </c>
      <c r="L25" s="6">
        <v>378</v>
      </c>
      <c r="M25" s="36">
        <f t="shared" si="3"/>
        <v>332.375</v>
      </c>
      <c r="N25" s="37">
        <v>3783</v>
      </c>
      <c r="O25" s="6">
        <v>365</v>
      </c>
      <c r="P25" s="36">
        <f t="shared" si="4"/>
        <v>315.25</v>
      </c>
    </row>
    <row r="26" spans="1:16" x14ac:dyDescent="0.25">
      <c r="A26" s="40" t="s">
        <v>89</v>
      </c>
      <c r="B26" s="37">
        <v>1066</v>
      </c>
      <c r="C26" s="6">
        <v>108</v>
      </c>
      <c r="D26" s="36">
        <f t="shared" si="0"/>
        <v>88.833333333333329</v>
      </c>
      <c r="E26" s="37">
        <v>875</v>
      </c>
      <c r="F26" s="6">
        <v>88</v>
      </c>
      <c r="G26" s="36">
        <f t="shared" si="1"/>
        <v>72.916666666666671</v>
      </c>
      <c r="H26" s="37">
        <v>592</v>
      </c>
      <c r="I26" s="6">
        <v>63</v>
      </c>
      <c r="J26" s="36">
        <f t="shared" si="2"/>
        <v>49.333333333333336</v>
      </c>
      <c r="K26" s="37">
        <v>618</v>
      </c>
      <c r="L26" s="6">
        <v>64</v>
      </c>
      <c r="M26" s="36">
        <f t="shared" si="3"/>
        <v>51.5</v>
      </c>
      <c r="N26" s="37">
        <v>865</v>
      </c>
      <c r="O26" s="6">
        <v>86</v>
      </c>
      <c r="P26" s="36">
        <f t="shared" si="4"/>
        <v>72.083333333333329</v>
      </c>
    </row>
    <row r="27" spans="1:16" x14ac:dyDescent="0.25">
      <c r="A27" s="40" t="s">
        <v>90</v>
      </c>
      <c r="B27" s="37">
        <v>13</v>
      </c>
      <c r="C27" s="6">
        <v>1</v>
      </c>
      <c r="D27" s="36">
        <f t="shared" si="0"/>
        <v>1.0833333333333333</v>
      </c>
      <c r="E27" s="37">
        <v>67</v>
      </c>
      <c r="F27" s="6">
        <v>6</v>
      </c>
      <c r="G27" s="36">
        <f t="shared" si="1"/>
        <v>5.583333333333333</v>
      </c>
      <c r="H27" s="37">
        <v>74</v>
      </c>
      <c r="I27" s="6">
        <v>6</v>
      </c>
      <c r="J27" s="36">
        <f t="shared" si="2"/>
        <v>6.166666666666667</v>
      </c>
      <c r="K27" s="37">
        <v>56</v>
      </c>
      <c r="L27" s="6">
        <v>5</v>
      </c>
      <c r="M27" s="36">
        <f t="shared" si="3"/>
        <v>4.666666666666667</v>
      </c>
      <c r="N27" s="37">
        <v>34</v>
      </c>
      <c r="O27" s="6">
        <v>3</v>
      </c>
      <c r="P27" s="36">
        <f t="shared" si="4"/>
        <v>2.8333333333333335</v>
      </c>
    </row>
    <row r="28" spans="1:16" x14ac:dyDescent="0.25">
      <c r="A28" s="39" t="s">
        <v>118</v>
      </c>
      <c r="B28" s="34" t="s">
        <v>1</v>
      </c>
      <c r="C28" s="2" t="s">
        <v>114</v>
      </c>
      <c r="D28" s="35" t="s">
        <v>115</v>
      </c>
      <c r="E28" s="34" t="s">
        <v>2</v>
      </c>
      <c r="F28" s="2" t="s">
        <v>114</v>
      </c>
      <c r="G28" s="35" t="s">
        <v>115</v>
      </c>
      <c r="H28" s="34" t="s">
        <v>3</v>
      </c>
      <c r="I28" s="2" t="s">
        <v>114</v>
      </c>
      <c r="J28" s="35" t="s">
        <v>115</v>
      </c>
      <c r="K28" s="34" t="s">
        <v>4</v>
      </c>
      <c r="L28" s="2" t="s">
        <v>114</v>
      </c>
      <c r="M28" s="35" t="s">
        <v>115</v>
      </c>
      <c r="N28" s="34" t="s">
        <v>5</v>
      </c>
      <c r="O28" s="2" t="s">
        <v>114</v>
      </c>
      <c r="P28" s="35" t="s">
        <v>115</v>
      </c>
    </row>
    <row r="29" spans="1:16" x14ac:dyDescent="0.25">
      <c r="A29" s="42" t="s">
        <v>92</v>
      </c>
      <c r="B29" s="37">
        <v>11259.5</v>
      </c>
      <c r="C29" s="6">
        <v>121</v>
      </c>
      <c r="D29" s="36">
        <f t="shared" si="0"/>
        <v>938.29166666666663</v>
      </c>
      <c r="E29" s="37">
        <v>11971.5</v>
      </c>
      <c r="F29" s="6">
        <v>167</v>
      </c>
      <c r="G29" s="36">
        <f t="shared" si="1"/>
        <v>997.625</v>
      </c>
      <c r="H29" s="37">
        <v>10319</v>
      </c>
      <c r="I29" s="6">
        <v>139</v>
      </c>
      <c r="J29" s="36">
        <f t="shared" si="2"/>
        <v>859.91666666666663</v>
      </c>
      <c r="K29" s="37">
        <v>9040</v>
      </c>
      <c r="L29" s="6">
        <v>127</v>
      </c>
      <c r="M29" s="36">
        <f t="shared" si="3"/>
        <v>753.33333333333337</v>
      </c>
      <c r="N29" s="37">
        <v>8479</v>
      </c>
      <c r="O29" s="6">
        <v>106</v>
      </c>
      <c r="P29" s="36">
        <f t="shared" si="4"/>
        <v>706.58333333333337</v>
      </c>
    </row>
    <row r="30" spans="1:16" x14ac:dyDescent="0.25">
      <c r="A30" s="42" t="s">
        <v>93</v>
      </c>
      <c r="B30" s="37">
        <v>1452</v>
      </c>
      <c r="C30" s="6">
        <v>884</v>
      </c>
      <c r="D30" s="36">
        <f t="shared" si="0"/>
        <v>121</v>
      </c>
      <c r="E30" s="37">
        <v>1968.5</v>
      </c>
      <c r="F30" s="6">
        <v>985</v>
      </c>
      <c r="G30" s="36">
        <f t="shared" si="1"/>
        <v>164.04166666666666</v>
      </c>
      <c r="H30" s="37">
        <v>1542.5</v>
      </c>
      <c r="I30" s="6">
        <v>880</v>
      </c>
      <c r="J30" s="36">
        <f t="shared" si="2"/>
        <v>128.54166666666666</v>
      </c>
      <c r="K30" s="37">
        <v>1452</v>
      </c>
      <c r="L30" s="6">
        <v>773</v>
      </c>
      <c r="M30" s="36">
        <f t="shared" si="3"/>
        <v>121</v>
      </c>
      <c r="N30" s="37">
        <v>1161</v>
      </c>
      <c r="O30" s="6">
        <v>704</v>
      </c>
      <c r="P30" s="36">
        <f t="shared" si="4"/>
        <v>96.75</v>
      </c>
    </row>
    <row r="31" spans="1:16" x14ac:dyDescent="0.25">
      <c r="A31" s="42" t="s">
        <v>94</v>
      </c>
      <c r="B31" s="37">
        <v>7539.5</v>
      </c>
      <c r="C31" s="6">
        <v>616</v>
      </c>
      <c r="D31" s="36">
        <f t="shared" si="0"/>
        <v>628.29166666666663</v>
      </c>
      <c r="E31" s="37">
        <v>7819</v>
      </c>
      <c r="F31" s="6">
        <v>659</v>
      </c>
      <c r="G31" s="36">
        <f t="shared" si="1"/>
        <v>651.58333333333337</v>
      </c>
      <c r="H31" s="37">
        <v>6927</v>
      </c>
      <c r="I31" s="6">
        <v>578</v>
      </c>
      <c r="J31" s="36">
        <f t="shared" si="2"/>
        <v>577.25</v>
      </c>
      <c r="K31" s="37">
        <v>6429</v>
      </c>
      <c r="L31" s="6">
        <v>539</v>
      </c>
      <c r="M31" s="36">
        <f t="shared" si="3"/>
        <v>535.75</v>
      </c>
      <c r="N31" s="37">
        <v>6367</v>
      </c>
      <c r="O31" s="6">
        <v>538</v>
      </c>
      <c r="P31" s="36">
        <f t="shared" si="4"/>
        <v>530.58333333333337</v>
      </c>
    </row>
    <row r="32" spans="1:16" x14ac:dyDescent="0.25">
      <c r="A32" s="42" t="s">
        <v>95</v>
      </c>
      <c r="B32" s="37">
        <v>395</v>
      </c>
      <c r="C32" s="6">
        <v>38</v>
      </c>
      <c r="D32" s="36">
        <f t="shared" si="0"/>
        <v>32.916666666666664</v>
      </c>
      <c r="E32" s="37">
        <v>391</v>
      </c>
      <c r="F32" s="6">
        <v>36</v>
      </c>
      <c r="G32" s="36">
        <f t="shared" si="1"/>
        <v>32.583333333333336</v>
      </c>
      <c r="H32" s="37">
        <v>379</v>
      </c>
      <c r="I32" s="6">
        <v>35</v>
      </c>
      <c r="J32" s="36">
        <f t="shared" si="2"/>
        <v>31.583333333333332</v>
      </c>
      <c r="K32" s="37">
        <v>227</v>
      </c>
      <c r="L32" s="6">
        <v>22</v>
      </c>
      <c r="M32" s="36">
        <f t="shared" si="3"/>
        <v>18.916666666666668</v>
      </c>
      <c r="N32" s="37">
        <v>217</v>
      </c>
      <c r="O32" s="6">
        <v>17</v>
      </c>
      <c r="P32" s="36">
        <f t="shared" si="4"/>
        <v>18.083333333333332</v>
      </c>
    </row>
    <row r="33" spans="1:16" x14ac:dyDescent="0.25">
      <c r="A33" s="42" t="s">
        <v>96</v>
      </c>
      <c r="B33" s="37">
        <v>7004</v>
      </c>
      <c r="C33" s="6">
        <v>624</v>
      </c>
      <c r="D33" s="36">
        <f t="shared" si="0"/>
        <v>583.66666666666663</v>
      </c>
      <c r="E33" s="37">
        <v>6847</v>
      </c>
      <c r="F33" s="6">
        <v>622</v>
      </c>
      <c r="G33" s="36">
        <f t="shared" si="1"/>
        <v>570.58333333333337</v>
      </c>
      <c r="H33" s="37">
        <v>6757</v>
      </c>
      <c r="I33" s="6">
        <v>641</v>
      </c>
      <c r="J33" s="36">
        <f t="shared" si="2"/>
        <v>563.08333333333337</v>
      </c>
      <c r="K33" s="37">
        <v>5859.5</v>
      </c>
      <c r="L33" s="6">
        <v>551</v>
      </c>
      <c r="M33" s="36">
        <f t="shared" si="3"/>
        <v>488.29166666666669</v>
      </c>
      <c r="N33" s="37">
        <v>6541</v>
      </c>
      <c r="O33" s="6">
        <v>620</v>
      </c>
      <c r="P33" s="36">
        <f t="shared" si="4"/>
        <v>545.08333333333337</v>
      </c>
    </row>
    <row r="34" spans="1:16" x14ac:dyDescent="0.25">
      <c r="A34" s="42" t="s">
        <v>97</v>
      </c>
      <c r="B34" s="37">
        <v>1192</v>
      </c>
      <c r="C34" s="6">
        <v>106</v>
      </c>
      <c r="D34" s="36">
        <f t="shared" si="0"/>
        <v>99.333333333333329</v>
      </c>
      <c r="E34" s="37">
        <v>849</v>
      </c>
      <c r="F34" s="6">
        <v>71</v>
      </c>
      <c r="G34" s="36">
        <f t="shared" si="1"/>
        <v>70.75</v>
      </c>
      <c r="H34" s="37">
        <v>658</v>
      </c>
      <c r="I34" s="6">
        <v>61</v>
      </c>
      <c r="J34" s="36">
        <f t="shared" si="2"/>
        <v>54.833333333333336</v>
      </c>
      <c r="K34" s="37">
        <v>795</v>
      </c>
      <c r="L34" s="6">
        <v>75</v>
      </c>
      <c r="M34" s="36">
        <f t="shared" si="3"/>
        <v>66.25</v>
      </c>
      <c r="N34" s="37">
        <v>1158</v>
      </c>
      <c r="O34" s="6">
        <v>109</v>
      </c>
      <c r="P34" s="36">
        <f t="shared" si="4"/>
        <v>96.5</v>
      </c>
    </row>
    <row r="35" spans="1:16" x14ac:dyDescent="0.25">
      <c r="A35" s="42" t="s">
        <v>55</v>
      </c>
      <c r="B35" s="37">
        <v>25</v>
      </c>
      <c r="C35" s="6">
        <v>8</v>
      </c>
      <c r="D35" s="36">
        <f t="shared" si="0"/>
        <v>2.0833333333333335</v>
      </c>
      <c r="E35" s="37">
        <v>6</v>
      </c>
      <c r="F35" s="6">
        <v>2</v>
      </c>
      <c r="G35" s="36">
        <f t="shared" si="1"/>
        <v>0.5</v>
      </c>
      <c r="H35" s="37">
        <v>6</v>
      </c>
      <c r="I35" s="6">
        <v>2</v>
      </c>
      <c r="J35" s="36">
        <f t="shared" si="2"/>
        <v>0.5</v>
      </c>
      <c r="K35" s="37">
        <v>28</v>
      </c>
      <c r="L35" s="6">
        <v>7</v>
      </c>
      <c r="M35" s="36">
        <f t="shared" si="3"/>
        <v>2.3333333333333335</v>
      </c>
      <c r="N35" s="37">
        <v>14</v>
      </c>
      <c r="O35" s="6">
        <v>2</v>
      </c>
      <c r="P35" s="36">
        <f t="shared" si="4"/>
        <v>1.1666666666666667</v>
      </c>
    </row>
    <row r="36" spans="1:16" x14ac:dyDescent="0.25">
      <c r="A36" s="42" t="s">
        <v>57</v>
      </c>
      <c r="B36" s="38"/>
      <c r="C36" s="7"/>
      <c r="D36" s="36" t="e">
        <f t="shared" ref="D36" si="5">B36/C36</f>
        <v>#DIV/0!</v>
      </c>
      <c r="E36" s="37">
        <v>4</v>
      </c>
      <c r="F36" s="6">
        <v>1</v>
      </c>
      <c r="G36" s="36">
        <f t="shared" ref="G36" si="6">E36/F36</f>
        <v>4</v>
      </c>
      <c r="H36" s="37">
        <v>3</v>
      </c>
      <c r="I36" s="6">
        <v>1</v>
      </c>
      <c r="J36" s="36">
        <f t="shared" ref="J36" si="7">H36/I36</f>
        <v>3</v>
      </c>
      <c r="K36" s="38"/>
      <c r="L36" s="7"/>
      <c r="M36" s="36" t="e">
        <f t="shared" ref="M36" si="8">K36/L36</f>
        <v>#DIV/0!</v>
      </c>
      <c r="N36" s="37">
        <v>12</v>
      </c>
      <c r="O36" s="6">
        <v>3</v>
      </c>
      <c r="P36" s="36">
        <f t="shared" ref="P36" si="9">N36/O36</f>
        <v>4</v>
      </c>
    </row>
    <row r="37" spans="1:16" x14ac:dyDescent="0.25">
      <c r="A37" s="41" t="s">
        <v>102</v>
      </c>
      <c r="B37" s="34" t="s">
        <v>1</v>
      </c>
      <c r="C37" s="2" t="s">
        <v>114</v>
      </c>
      <c r="D37" s="35" t="s">
        <v>115</v>
      </c>
      <c r="E37" s="34" t="s">
        <v>2</v>
      </c>
      <c r="F37" s="2" t="s">
        <v>114</v>
      </c>
      <c r="G37" s="35" t="s">
        <v>115</v>
      </c>
      <c r="H37" s="34" t="s">
        <v>3</v>
      </c>
      <c r="I37" s="2" t="s">
        <v>114</v>
      </c>
      <c r="J37" s="35" t="s">
        <v>115</v>
      </c>
      <c r="K37" s="34" t="s">
        <v>4</v>
      </c>
      <c r="L37" s="2" t="s">
        <v>114</v>
      </c>
      <c r="M37" s="35" t="s">
        <v>115</v>
      </c>
      <c r="N37" s="34" t="s">
        <v>5</v>
      </c>
      <c r="O37" s="2" t="s">
        <v>114</v>
      </c>
      <c r="P37" s="35" t="s">
        <v>115</v>
      </c>
    </row>
    <row r="38" spans="1:16" x14ac:dyDescent="0.25">
      <c r="A38" s="40" t="s">
        <v>103</v>
      </c>
      <c r="B38" s="37">
        <v>15698.5</v>
      </c>
      <c r="C38" s="32">
        <v>1288</v>
      </c>
      <c r="D38" s="36">
        <f t="shared" ref="D38:D39" si="10">B38/12</f>
        <v>1308.2083333333333</v>
      </c>
      <c r="E38" s="37">
        <v>15941.5</v>
      </c>
      <c r="F38" s="32">
        <v>1339</v>
      </c>
      <c r="G38" s="36">
        <f t="shared" ref="G38:G39" si="11">E38/12</f>
        <v>1328.4583333333333</v>
      </c>
      <c r="H38" s="37">
        <v>14238</v>
      </c>
      <c r="I38" s="32">
        <v>1245</v>
      </c>
      <c r="J38" s="36">
        <f t="shared" ref="J38:J39" si="12">H38/12</f>
        <v>1186.5</v>
      </c>
      <c r="K38" s="37">
        <v>12784.5</v>
      </c>
      <c r="L38" s="32">
        <v>1116</v>
      </c>
      <c r="M38" s="36">
        <f t="shared" ref="M38:M39" si="13">K38/12</f>
        <v>1065.375</v>
      </c>
      <c r="N38" s="37">
        <v>13147</v>
      </c>
      <c r="O38" s="32">
        <v>1130</v>
      </c>
      <c r="P38" s="36">
        <f t="shared" ref="P38:P39" si="14">N38/12</f>
        <v>1095.5833333333333</v>
      </c>
    </row>
    <row r="39" spans="1:16" x14ac:dyDescent="0.25">
      <c r="A39" s="40" t="s">
        <v>104</v>
      </c>
      <c r="B39" s="37">
        <v>13168.5</v>
      </c>
      <c r="C39" s="32">
        <v>1109</v>
      </c>
      <c r="D39" s="36">
        <f t="shared" si="10"/>
        <v>1097.375</v>
      </c>
      <c r="E39" s="37">
        <v>13914.5</v>
      </c>
      <c r="F39" s="32">
        <v>1204</v>
      </c>
      <c r="G39" s="36">
        <f t="shared" si="11"/>
        <v>1159.5416666666667</v>
      </c>
      <c r="H39" s="37">
        <v>12353.5</v>
      </c>
      <c r="I39" s="32">
        <v>1092</v>
      </c>
      <c r="J39" s="36">
        <f t="shared" si="12"/>
        <v>1029.4583333333333</v>
      </c>
      <c r="K39" s="37">
        <v>11046</v>
      </c>
      <c r="L39" s="32">
        <v>978</v>
      </c>
      <c r="M39" s="36">
        <f t="shared" si="13"/>
        <v>920.5</v>
      </c>
      <c r="N39" s="37">
        <v>10802</v>
      </c>
      <c r="O39" s="32">
        <v>969</v>
      </c>
      <c r="P39" s="36">
        <f t="shared" si="14"/>
        <v>900.16666666666663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sqref="A1:XFD1048576"/>
    </sheetView>
  </sheetViews>
  <sheetFormatPr defaultRowHeight="15" x14ac:dyDescent="0.25"/>
  <cols>
    <col min="1" max="1" width="51.5703125" style="22" customWidth="1"/>
    <col min="2" max="2" width="9.7109375" customWidth="1"/>
    <col min="4" max="4" width="11.28515625" customWidth="1"/>
    <col min="6" max="6" width="11.28515625" customWidth="1"/>
    <col min="8" max="8" width="10.28515625" customWidth="1"/>
    <col min="10" max="10" width="11.5703125" customWidth="1"/>
  </cols>
  <sheetData>
    <row r="1" spans="1:11" ht="15.75" thickBot="1" x14ac:dyDescent="0.3">
      <c r="A1" s="22" t="s">
        <v>106</v>
      </c>
    </row>
    <row r="2" spans="1:11" ht="15.75" thickBot="1" x14ac:dyDescent="0.3">
      <c r="B2" s="53" t="s">
        <v>1</v>
      </c>
      <c r="C2" s="54"/>
      <c r="D2" s="53" t="s">
        <v>2</v>
      </c>
      <c r="E2" s="54"/>
      <c r="F2" s="53" t="s">
        <v>3</v>
      </c>
      <c r="G2" s="54"/>
      <c r="H2" s="53" t="s">
        <v>4</v>
      </c>
      <c r="I2" s="54"/>
      <c r="J2" s="53" t="s">
        <v>5</v>
      </c>
      <c r="K2" s="54"/>
    </row>
    <row r="3" spans="1:11" x14ac:dyDescent="0.25">
      <c r="A3" s="45" t="s">
        <v>65</v>
      </c>
      <c r="B3" s="46" t="s">
        <v>120</v>
      </c>
      <c r="C3" s="43" t="s">
        <v>121</v>
      </c>
      <c r="D3" s="46" t="s">
        <v>120</v>
      </c>
      <c r="E3" s="44" t="s">
        <v>121</v>
      </c>
      <c r="F3" s="46" t="s">
        <v>120</v>
      </c>
      <c r="G3" s="44" t="s">
        <v>121</v>
      </c>
      <c r="H3" s="46" t="s">
        <v>120</v>
      </c>
      <c r="I3" s="44" t="s">
        <v>121</v>
      </c>
      <c r="J3" s="46" t="s">
        <v>120</v>
      </c>
      <c r="K3" s="44" t="s">
        <v>121</v>
      </c>
    </row>
    <row r="4" spans="1:11" x14ac:dyDescent="0.25">
      <c r="A4" s="25" t="s">
        <v>105</v>
      </c>
      <c r="B4" s="29">
        <v>0.68518933452834418</v>
      </c>
      <c r="C4" s="30">
        <v>8928</v>
      </c>
      <c r="D4" s="29">
        <v>0.66528530443098499</v>
      </c>
      <c r="E4" s="30">
        <v>9412</v>
      </c>
      <c r="F4" s="29">
        <v>0.6275395033860045</v>
      </c>
      <c r="G4" s="30">
        <v>8418</v>
      </c>
      <c r="H4" s="29">
        <v>0.69005613472333605</v>
      </c>
      <c r="I4" s="30">
        <v>7487</v>
      </c>
      <c r="J4" s="29">
        <v>0.69324905863367403</v>
      </c>
      <c r="K4" s="30">
        <v>7440</v>
      </c>
    </row>
    <row r="5" spans="1:11" x14ac:dyDescent="0.25">
      <c r="A5" s="23" t="s">
        <v>67</v>
      </c>
      <c r="B5" s="46" t="s">
        <v>120</v>
      </c>
      <c r="C5" s="43" t="s">
        <v>121</v>
      </c>
      <c r="D5" s="46" t="s">
        <v>120</v>
      </c>
      <c r="E5" s="44" t="s">
        <v>121</v>
      </c>
      <c r="F5" s="46" t="s">
        <v>120</v>
      </c>
      <c r="G5" s="44" t="s">
        <v>121</v>
      </c>
      <c r="H5" s="46" t="s">
        <v>120</v>
      </c>
      <c r="I5" s="44" t="s">
        <v>121</v>
      </c>
      <c r="J5" s="46" t="s">
        <v>120</v>
      </c>
      <c r="K5" s="44" t="s">
        <v>121</v>
      </c>
    </row>
    <row r="6" spans="1:11" x14ac:dyDescent="0.25">
      <c r="A6" s="25" t="s">
        <v>68</v>
      </c>
      <c r="B6" s="29">
        <v>0.68418473600392016</v>
      </c>
      <c r="C6" s="8">
        <v>8163</v>
      </c>
      <c r="D6" s="29">
        <v>0.66577726218097444</v>
      </c>
      <c r="E6" s="8">
        <v>8620</v>
      </c>
      <c r="F6" s="29">
        <v>0.62353547058066172</v>
      </c>
      <c r="G6" s="8">
        <v>7767</v>
      </c>
      <c r="H6" s="29">
        <v>0.69053973902728349</v>
      </c>
      <c r="I6" s="8">
        <v>6744</v>
      </c>
      <c r="J6" s="29">
        <v>0.69024171888988362</v>
      </c>
      <c r="K6" s="8">
        <v>6703</v>
      </c>
    </row>
    <row r="7" spans="1:11" x14ac:dyDescent="0.25">
      <c r="A7" s="25" t="s">
        <v>69</v>
      </c>
      <c r="B7" s="29">
        <v>0.69660194174757284</v>
      </c>
      <c r="C7" s="8">
        <v>414</v>
      </c>
      <c r="D7" s="29">
        <v>0.61086956521739133</v>
      </c>
      <c r="E7" s="8">
        <v>461</v>
      </c>
      <c r="F7" s="29">
        <v>0.63245033112582782</v>
      </c>
      <c r="G7" s="8">
        <v>302</v>
      </c>
      <c r="H7" s="29">
        <v>0.6987951807228916</v>
      </c>
      <c r="I7" s="8">
        <v>420</v>
      </c>
      <c r="J7" s="29">
        <v>0.66559485530546625</v>
      </c>
      <c r="K7" s="8">
        <v>314</v>
      </c>
    </row>
    <row r="8" spans="1:11" x14ac:dyDescent="0.25">
      <c r="A8" s="25" t="s">
        <v>70</v>
      </c>
      <c r="B8" s="29">
        <v>0.6951566951566952</v>
      </c>
      <c r="C8" s="8">
        <v>351</v>
      </c>
      <c r="D8" s="29">
        <v>0.72809667673716016</v>
      </c>
      <c r="E8" s="8">
        <v>331</v>
      </c>
      <c r="F8" s="29">
        <v>0.71264367816091956</v>
      </c>
      <c r="G8" s="8">
        <v>349</v>
      </c>
      <c r="H8" s="29">
        <v>0.66873065015479871</v>
      </c>
      <c r="I8" s="8">
        <v>323</v>
      </c>
      <c r="J8" s="29">
        <v>0.76122931442080377</v>
      </c>
      <c r="K8" s="8">
        <v>423</v>
      </c>
    </row>
    <row r="9" spans="1:11" x14ac:dyDescent="0.25">
      <c r="A9" s="23" t="s">
        <v>71</v>
      </c>
      <c r="B9" s="46" t="s">
        <v>120</v>
      </c>
      <c r="C9" s="43" t="s">
        <v>121</v>
      </c>
      <c r="D9" s="46" t="s">
        <v>120</v>
      </c>
      <c r="E9" s="44" t="s">
        <v>121</v>
      </c>
      <c r="F9" s="46" t="s">
        <v>120</v>
      </c>
      <c r="G9" s="44" t="s">
        <v>121</v>
      </c>
      <c r="H9" s="46" t="s">
        <v>120</v>
      </c>
      <c r="I9" s="44" t="s">
        <v>121</v>
      </c>
      <c r="J9" s="46" t="s">
        <v>120</v>
      </c>
      <c r="K9" s="44" t="s">
        <v>121</v>
      </c>
    </row>
    <row r="10" spans="1:11" x14ac:dyDescent="0.25">
      <c r="A10" s="31" t="s">
        <v>72</v>
      </c>
      <c r="B10" s="29">
        <v>0.66408768536428109</v>
      </c>
      <c r="C10" s="30">
        <v>1551</v>
      </c>
      <c r="D10" s="29">
        <v>0.60523038605230384</v>
      </c>
      <c r="E10" s="30">
        <v>1606</v>
      </c>
      <c r="F10" s="29">
        <v>0.57650471356055111</v>
      </c>
      <c r="G10" s="30">
        <v>1379</v>
      </c>
      <c r="H10" s="29">
        <v>0.72585669781931461</v>
      </c>
      <c r="I10" s="30">
        <v>963</v>
      </c>
      <c r="J10" s="29">
        <v>0.66590126291618834</v>
      </c>
      <c r="K10" s="30">
        <v>871</v>
      </c>
    </row>
    <row r="11" spans="1:11" x14ac:dyDescent="0.25">
      <c r="A11" s="31" t="s">
        <v>73</v>
      </c>
      <c r="B11" s="29">
        <v>0.65546218487394958</v>
      </c>
      <c r="C11" s="30">
        <v>714</v>
      </c>
      <c r="D11" s="29">
        <v>0.67767503302509913</v>
      </c>
      <c r="E11" s="30">
        <v>757</v>
      </c>
      <c r="F11" s="29">
        <v>0.66838487972508587</v>
      </c>
      <c r="G11" s="30">
        <v>582</v>
      </c>
      <c r="H11" s="29">
        <v>0.63034188034188032</v>
      </c>
      <c r="I11" s="30">
        <v>468</v>
      </c>
      <c r="J11" s="29">
        <v>0.66717791411042948</v>
      </c>
      <c r="K11" s="30">
        <v>652</v>
      </c>
    </row>
    <row r="12" spans="1:11" x14ac:dyDescent="0.25">
      <c r="A12" s="31" t="s">
        <v>74</v>
      </c>
      <c r="B12" s="29">
        <v>0.6945491082642552</v>
      </c>
      <c r="C12" s="30">
        <v>3981</v>
      </c>
      <c r="D12" s="29">
        <v>0.69467213114754101</v>
      </c>
      <c r="E12" s="30">
        <v>3904</v>
      </c>
      <c r="F12" s="29">
        <v>0.62496755774720991</v>
      </c>
      <c r="G12" s="30">
        <v>3854</v>
      </c>
      <c r="H12" s="29">
        <v>0.67279309384572539</v>
      </c>
      <c r="I12" s="30">
        <v>3591</v>
      </c>
      <c r="J12" s="29">
        <v>0.71568919321226554</v>
      </c>
      <c r="K12" s="30">
        <v>3360</v>
      </c>
    </row>
    <row r="13" spans="1:11" x14ac:dyDescent="0.25">
      <c r="A13" s="31" t="s">
        <v>75</v>
      </c>
      <c r="B13" s="29">
        <v>0.67821285140562249</v>
      </c>
      <c r="C13" s="30">
        <v>1992</v>
      </c>
      <c r="D13" s="29">
        <v>0.62038590604026844</v>
      </c>
      <c r="E13" s="30">
        <v>2385</v>
      </c>
      <c r="F13" s="29">
        <v>0.62765406525116518</v>
      </c>
      <c r="G13" s="30">
        <v>1931</v>
      </c>
      <c r="H13" s="29">
        <v>0.71505958829902494</v>
      </c>
      <c r="I13" s="30">
        <v>1848</v>
      </c>
      <c r="J13" s="29">
        <v>0.66529984623270122</v>
      </c>
      <c r="K13" s="30">
        <v>1952</v>
      </c>
    </row>
    <row r="14" spans="1:11" x14ac:dyDescent="0.25">
      <c r="A14" s="31" t="s">
        <v>76</v>
      </c>
      <c r="B14" s="29">
        <v>0.72965116279069764</v>
      </c>
      <c r="C14" s="30">
        <v>690</v>
      </c>
      <c r="D14" s="29">
        <v>0.76973684210526316</v>
      </c>
      <c r="E14" s="30">
        <v>760</v>
      </c>
      <c r="F14" s="29">
        <v>0.71130952380952384</v>
      </c>
      <c r="G14" s="30">
        <v>672</v>
      </c>
      <c r="H14" s="29">
        <v>0.7052117263843648</v>
      </c>
      <c r="I14" s="30">
        <v>617</v>
      </c>
      <c r="J14" s="29">
        <v>0.72636815920398012</v>
      </c>
      <c r="K14" s="30">
        <v>605</v>
      </c>
    </row>
    <row r="15" spans="1:11" x14ac:dyDescent="0.25">
      <c r="A15" s="23" t="s">
        <v>77</v>
      </c>
      <c r="B15" s="46" t="s">
        <v>120</v>
      </c>
      <c r="C15" s="43" t="s">
        <v>121</v>
      </c>
      <c r="D15" s="46" t="s">
        <v>120</v>
      </c>
      <c r="E15" s="44" t="s">
        <v>121</v>
      </c>
      <c r="F15" s="46" t="s">
        <v>120</v>
      </c>
      <c r="G15" s="44" t="s">
        <v>121</v>
      </c>
      <c r="H15" s="46" t="s">
        <v>120</v>
      </c>
      <c r="I15" s="44" t="s">
        <v>121</v>
      </c>
      <c r="J15" s="46" t="s">
        <v>120</v>
      </c>
      <c r="K15" s="44" t="s">
        <v>121</v>
      </c>
    </row>
    <row r="16" spans="1:11" x14ac:dyDescent="0.25">
      <c r="A16" s="25" t="s">
        <v>78</v>
      </c>
      <c r="B16" s="29">
        <v>0.68387533875338757</v>
      </c>
      <c r="C16" s="8">
        <v>7380</v>
      </c>
      <c r="D16" s="29">
        <v>0.68093023255813956</v>
      </c>
      <c r="E16" s="8">
        <v>7525</v>
      </c>
      <c r="F16" s="29">
        <v>0.63428660242461921</v>
      </c>
      <c r="G16" s="8">
        <v>6434</v>
      </c>
      <c r="H16" s="29">
        <v>0.69956483899042643</v>
      </c>
      <c r="I16" s="8">
        <v>5745</v>
      </c>
      <c r="J16" s="29">
        <v>0.713341450687076</v>
      </c>
      <c r="K16" s="8">
        <v>5749</v>
      </c>
    </row>
    <row r="17" spans="1:11" x14ac:dyDescent="0.25">
      <c r="A17" s="25" t="s">
        <v>79</v>
      </c>
      <c r="B17" s="29">
        <v>0.69146183699870634</v>
      </c>
      <c r="C17" s="8">
        <v>1548</v>
      </c>
      <c r="D17" s="29">
        <v>0.60286320254506898</v>
      </c>
      <c r="E17" s="8">
        <v>1887</v>
      </c>
      <c r="F17" s="29">
        <v>0.60564800806858299</v>
      </c>
      <c r="G17" s="8">
        <v>1984</v>
      </c>
      <c r="H17" s="29">
        <v>0.65860679332181926</v>
      </c>
      <c r="I17" s="8">
        <v>1742</v>
      </c>
      <c r="J17" s="29">
        <v>0.62477771191464138</v>
      </c>
      <c r="K17" s="8">
        <v>1691</v>
      </c>
    </row>
    <row r="18" spans="1:11" x14ac:dyDescent="0.25">
      <c r="A18" s="23" t="s">
        <v>80</v>
      </c>
      <c r="B18" s="46" t="s">
        <v>120</v>
      </c>
      <c r="C18" s="43" t="s">
        <v>121</v>
      </c>
      <c r="D18" s="46" t="s">
        <v>120</v>
      </c>
      <c r="E18" s="44" t="s">
        <v>121</v>
      </c>
      <c r="F18" s="46" t="s">
        <v>120</v>
      </c>
      <c r="G18" s="44" t="s">
        <v>121</v>
      </c>
      <c r="H18" s="46" t="s">
        <v>120</v>
      </c>
      <c r="I18" s="44" t="s">
        <v>121</v>
      </c>
      <c r="J18" s="46" t="s">
        <v>120</v>
      </c>
      <c r="K18" s="44" t="s">
        <v>121</v>
      </c>
    </row>
    <row r="19" spans="1:11" x14ac:dyDescent="0.25">
      <c r="A19" s="31" t="s">
        <v>81</v>
      </c>
      <c r="B19" s="29">
        <v>0.67587672688629119</v>
      </c>
      <c r="C19" s="30">
        <v>1882</v>
      </c>
      <c r="D19" s="29">
        <v>0.63730036063884599</v>
      </c>
      <c r="E19" s="30">
        <v>1941</v>
      </c>
      <c r="F19" s="29">
        <v>0.56915832842848735</v>
      </c>
      <c r="G19" s="30">
        <v>1699</v>
      </c>
      <c r="H19" s="29">
        <v>0.71313456889605153</v>
      </c>
      <c r="I19" s="30">
        <v>1241</v>
      </c>
      <c r="J19" s="29">
        <v>0.67622259696458686</v>
      </c>
      <c r="K19" s="30">
        <v>1186</v>
      </c>
    </row>
    <row r="20" spans="1:11" x14ac:dyDescent="0.25">
      <c r="A20" s="31" t="s">
        <v>82</v>
      </c>
      <c r="B20" s="29">
        <v>0.7200413223140496</v>
      </c>
      <c r="C20" s="30">
        <v>968</v>
      </c>
      <c r="D20" s="29">
        <v>0.69582118561710393</v>
      </c>
      <c r="E20" s="30">
        <v>1029</v>
      </c>
      <c r="F20" s="29">
        <v>0.67045454545454541</v>
      </c>
      <c r="G20" s="30">
        <v>880</v>
      </c>
      <c r="H20" s="29">
        <v>0.64586160108548163</v>
      </c>
      <c r="I20" s="30">
        <v>737</v>
      </c>
      <c r="J20" s="29">
        <v>0.6678403755868545</v>
      </c>
      <c r="K20" s="30">
        <v>852</v>
      </c>
    </row>
    <row r="21" spans="1:11" x14ac:dyDescent="0.25">
      <c r="A21" s="31" t="s">
        <v>83</v>
      </c>
      <c r="B21" s="29">
        <v>0.77272727272727271</v>
      </c>
      <c r="C21" s="30">
        <v>22</v>
      </c>
      <c r="D21" s="29">
        <v>0.76923076923076927</v>
      </c>
      <c r="E21" s="30">
        <v>27</v>
      </c>
      <c r="F21" s="29">
        <v>0.65789473684210531</v>
      </c>
      <c r="G21" s="30">
        <v>38</v>
      </c>
      <c r="H21" s="29">
        <v>0.78125</v>
      </c>
      <c r="I21" s="30">
        <v>34</v>
      </c>
      <c r="J21" s="29">
        <v>0.82222222222222219</v>
      </c>
      <c r="K21" s="30">
        <v>46</v>
      </c>
    </row>
    <row r="22" spans="1:11" x14ac:dyDescent="0.25">
      <c r="A22" s="31" t="s">
        <v>84</v>
      </c>
      <c r="B22" s="29">
        <v>0.67116663308482771</v>
      </c>
      <c r="C22" s="30">
        <v>4963</v>
      </c>
      <c r="D22" s="29">
        <v>0.65173465497521921</v>
      </c>
      <c r="E22" s="30">
        <v>5246</v>
      </c>
      <c r="F22" s="29">
        <v>0.62894681076499259</v>
      </c>
      <c r="G22" s="30">
        <v>4720</v>
      </c>
      <c r="H22" s="29">
        <v>0.68689593167003826</v>
      </c>
      <c r="I22" s="30">
        <v>4449</v>
      </c>
      <c r="J22" s="29">
        <v>0.69556313993174057</v>
      </c>
      <c r="K22" s="30">
        <v>4396</v>
      </c>
    </row>
    <row r="23" spans="1:11" x14ac:dyDescent="0.25">
      <c r="A23" s="31" t="s">
        <v>85</v>
      </c>
      <c r="B23" s="29">
        <v>0.73235563703024753</v>
      </c>
      <c r="C23" s="30">
        <v>1093</v>
      </c>
      <c r="D23" s="29">
        <v>0.74337040205303684</v>
      </c>
      <c r="E23" s="30">
        <v>1169</v>
      </c>
      <c r="F23" s="29">
        <v>0.67715078630897318</v>
      </c>
      <c r="G23" s="30">
        <v>1081</v>
      </c>
      <c r="H23" s="29">
        <v>0.70478983382209193</v>
      </c>
      <c r="I23" s="30">
        <v>1026</v>
      </c>
      <c r="J23" s="29">
        <v>0.72025052192066807</v>
      </c>
      <c r="K23" s="30">
        <v>960</v>
      </c>
    </row>
    <row r="24" spans="1:11" x14ac:dyDescent="0.25">
      <c r="A24" s="23" t="s">
        <v>86</v>
      </c>
      <c r="B24" s="24" t="s">
        <v>120</v>
      </c>
      <c r="C24" s="43" t="s">
        <v>121</v>
      </c>
      <c r="D24" s="24" t="s">
        <v>120</v>
      </c>
      <c r="E24" s="44" t="s">
        <v>121</v>
      </c>
      <c r="F24" s="24" t="s">
        <v>120</v>
      </c>
      <c r="G24" s="44" t="s">
        <v>121</v>
      </c>
      <c r="H24" s="24" t="s">
        <v>120</v>
      </c>
      <c r="I24" s="44" t="s">
        <v>121</v>
      </c>
      <c r="J24" s="24" t="s">
        <v>120</v>
      </c>
      <c r="K24" s="44" t="s">
        <v>121</v>
      </c>
    </row>
    <row r="25" spans="1:11" x14ac:dyDescent="0.25">
      <c r="A25" s="25" t="s">
        <v>87</v>
      </c>
      <c r="B25" s="29">
        <v>0.6642097802976612</v>
      </c>
      <c r="C25" s="8">
        <v>7056</v>
      </c>
      <c r="D25" s="29">
        <v>0.64478405315614618</v>
      </c>
      <c r="E25" s="8">
        <v>7525</v>
      </c>
      <c r="F25" s="29">
        <v>0.61029842012873026</v>
      </c>
      <c r="G25" s="8">
        <v>6836</v>
      </c>
      <c r="H25" s="29">
        <v>0.67482633145881576</v>
      </c>
      <c r="I25" s="8">
        <v>6049</v>
      </c>
      <c r="J25" s="29">
        <v>0.68059501922112653</v>
      </c>
      <c r="K25" s="8">
        <v>5984</v>
      </c>
    </row>
    <row r="26" spans="1:11" x14ac:dyDescent="0.25">
      <c r="A26" s="25" t="s">
        <v>88</v>
      </c>
      <c r="B26" s="29">
        <v>0.75712435233160624</v>
      </c>
      <c r="C26" s="8">
        <v>1545</v>
      </c>
      <c r="D26" s="29">
        <v>0.7249211356466877</v>
      </c>
      <c r="E26" s="8">
        <v>1585</v>
      </c>
      <c r="F26" s="29">
        <v>0.68988269794721413</v>
      </c>
      <c r="G26" s="8">
        <v>1365</v>
      </c>
      <c r="H26" s="29">
        <v>0.73452768729641693</v>
      </c>
      <c r="I26" s="8">
        <v>1228</v>
      </c>
      <c r="J26" s="29">
        <v>0.71086398631308811</v>
      </c>
      <c r="K26" s="8">
        <v>1171</v>
      </c>
    </row>
    <row r="27" spans="1:11" x14ac:dyDescent="0.25">
      <c r="A27" s="25" t="s">
        <v>89</v>
      </c>
      <c r="B27" s="29">
        <v>0.79566563467492257</v>
      </c>
      <c r="C27" s="8">
        <v>323</v>
      </c>
      <c r="D27" s="29">
        <v>0.86021505376344087</v>
      </c>
      <c r="E27" s="8">
        <v>280</v>
      </c>
      <c r="F27" s="29">
        <v>0.83589743589743593</v>
      </c>
      <c r="G27" s="8">
        <v>195</v>
      </c>
      <c r="H27" s="29">
        <v>0.87434554973821987</v>
      </c>
      <c r="I27" s="8">
        <v>193</v>
      </c>
      <c r="J27" s="29">
        <v>0.88644688644688641</v>
      </c>
      <c r="K27" s="8">
        <v>274</v>
      </c>
    </row>
    <row r="28" spans="1:11" x14ac:dyDescent="0.25">
      <c r="A28" s="25" t="s">
        <v>90</v>
      </c>
      <c r="B28" s="29">
        <v>1</v>
      </c>
      <c r="C28" s="8">
        <v>4</v>
      </c>
      <c r="D28" s="29">
        <v>0.90909090909090906</v>
      </c>
      <c r="E28" s="8">
        <v>22</v>
      </c>
      <c r="F28" s="29">
        <v>0.27272727272727271</v>
      </c>
      <c r="G28" s="8">
        <v>22</v>
      </c>
      <c r="H28" s="29">
        <v>0.82352941176470584</v>
      </c>
      <c r="I28" s="8">
        <v>17</v>
      </c>
      <c r="J28" s="29">
        <v>0.88644688644688641</v>
      </c>
      <c r="K28" s="8">
        <v>11</v>
      </c>
    </row>
    <row r="29" spans="1:11" x14ac:dyDescent="0.25">
      <c r="A29" s="23" t="s">
        <v>91</v>
      </c>
      <c r="B29" s="46" t="s">
        <v>120</v>
      </c>
      <c r="C29" s="43" t="s">
        <v>121</v>
      </c>
      <c r="D29" s="46" t="s">
        <v>120</v>
      </c>
      <c r="E29" s="44" t="s">
        <v>121</v>
      </c>
      <c r="F29" s="46" t="s">
        <v>120</v>
      </c>
      <c r="G29" s="44" t="s">
        <v>121</v>
      </c>
      <c r="H29" s="46" t="s">
        <v>120</v>
      </c>
      <c r="I29" s="44" t="s">
        <v>121</v>
      </c>
      <c r="J29" s="46" t="s">
        <v>120</v>
      </c>
      <c r="K29" s="44" t="s">
        <v>121</v>
      </c>
    </row>
    <row r="30" spans="1:11" x14ac:dyDescent="0.25">
      <c r="A30" s="31" t="s">
        <v>92</v>
      </c>
      <c r="B30" s="29">
        <v>0.79814385150812062</v>
      </c>
      <c r="C30" s="30">
        <v>431</v>
      </c>
      <c r="D30" s="29">
        <v>0.75671140939597314</v>
      </c>
      <c r="E30" s="30">
        <v>596</v>
      </c>
      <c r="F30" s="29">
        <v>0.74369747899159666</v>
      </c>
      <c r="G30" s="30">
        <v>476</v>
      </c>
      <c r="H30" s="29">
        <v>0.8061002178649237</v>
      </c>
      <c r="I30" s="30">
        <v>459</v>
      </c>
      <c r="J30" s="29">
        <v>0.71671388101983002</v>
      </c>
      <c r="K30" s="30">
        <v>353</v>
      </c>
    </row>
    <row r="31" spans="1:11" x14ac:dyDescent="0.25">
      <c r="A31" s="31" t="s">
        <v>93</v>
      </c>
      <c r="B31" s="29">
        <v>0.67936152338280598</v>
      </c>
      <c r="C31" s="30">
        <v>3571</v>
      </c>
      <c r="D31" s="29">
        <v>0.64400206825232675</v>
      </c>
      <c r="E31" s="30">
        <v>3868</v>
      </c>
      <c r="F31" s="29">
        <v>0.6263408820023838</v>
      </c>
      <c r="G31" s="30">
        <v>3356</v>
      </c>
      <c r="H31" s="29">
        <v>0.68788291354663034</v>
      </c>
      <c r="I31" s="30">
        <v>2938</v>
      </c>
      <c r="J31" s="29">
        <v>0.72664485641584875</v>
      </c>
      <c r="K31" s="30">
        <v>2751</v>
      </c>
    </row>
    <row r="32" spans="1:11" x14ac:dyDescent="0.25">
      <c r="A32" s="31" t="s">
        <v>94</v>
      </c>
      <c r="B32" s="29">
        <v>0.6658238516645596</v>
      </c>
      <c r="C32" s="30">
        <v>2373</v>
      </c>
      <c r="D32" s="29">
        <v>0.6786001609010458</v>
      </c>
      <c r="E32" s="30">
        <v>2486</v>
      </c>
      <c r="F32" s="29">
        <v>0.58672086720867211</v>
      </c>
      <c r="G32" s="30">
        <v>2214</v>
      </c>
      <c r="H32" s="29">
        <v>0.67596671561429267</v>
      </c>
      <c r="I32" s="30">
        <v>2043</v>
      </c>
      <c r="J32" s="29">
        <v>0.66683366733466931</v>
      </c>
      <c r="K32" s="30">
        <v>1996</v>
      </c>
    </row>
    <row r="33" spans="1:11" x14ac:dyDescent="0.25">
      <c r="A33" s="31" t="s">
        <v>95</v>
      </c>
      <c r="B33" s="29">
        <v>0.91338582677165359</v>
      </c>
      <c r="C33" s="30">
        <v>127</v>
      </c>
      <c r="D33" s="29">
        <v>0.89075630252100846</v>
      </c>
      <c r="E33" s="30">
        <v>119</v>
      </c>
      <c r="F33" s="29">
        <v>0.93877551020408168</v>
      </c>
      <c r="G33" s="30">
        <v>98</v>
      </c>
      <c r="H33" s="29">
        <v>0.967741935483871</v>
      </c>
      <c r="I33" s="30">
        <v>62</v>
      </c>
      <c r="J33" s="29">
        <v>0.91891891891891897</v>
      </c>
      <c r="K33" s="30">
        <v>37</v>
      </c>
    </row>
    <row r="34" spans="1:11" x14ac:dyDescent="0.25">
      <c r="A34" s="31" t="s">
        <v>96</v>
      </c>
      <c r="B34" s="29">
        <v>0.64097560975609758</v>
      </c>
      <c r="C34" s="30">
        <v>2050</v>
      </c>
      <c r="D34" s="29">
        <v>0.61501443695861402</v>
      </c>
      <c r="E34" s="30">
        <v>2078</v>
      </c>
      <c r="F34" s="29">
        <v>0.611138014527845</v>
      </c>
      <c r="G34" s="30">
        <v>2065</v>
      </c>
      <c r="H34" s="29">
        <v>0.64655172413793105</v>
      </c>
      <c r="I34" s="30">
        <v>1740</v>
      </c>
      <c r="J34" s="29">
        <v>0.6298399586990191</v>
      </c>
      <c r="K34" s="30">
        <v>1937</v>
      </c>
    </row>
    <row r="35" spans="1:11" x14ac:dyDescent="0.25">
      <c r="A35" s="31" t="s">
        <v>97</v>
      </c>
      <c r="B35" s="29">
        <v>0.89673913043478259</v>
      </c>
      <c r="C35" s="30">
        <v>368</v>
      </c>
      <c r="D35" s="29">
        <v>0.9427480916030534</v>
      </c>
      <c r="E35" s="30">
        <v>262</v>
      </c>
      <c r="F35" s="29">
        <v>0.83495145631067957</v>
      </c>
      <c r="G35" s="30">
        <v>206</v>
      </c>
      <c r="H35" s="29">
        <v>0.86497890295358648</v>
      </c>
      <c r="I35" s="30">
        <v>237</v>
      </c>
      <c r="J35" s="29">
        <v>0.87988826815642462</v>
      </c>
      <c r="K35" s="30">
        <v>358</v>
      </c>
    </row>
    <row r="36" spans="1:11" x14ac:dyDescent="0.25">
      <c r="A36" s="23" t="s">
        <v>102</v>
      </c>
      <c r="B36" s="47" t="s">
        <v>120</v>
      </c>
      <c r="C36" s="48" t="s">
        <v>121</v>
      </c>
      <c r="D36" s="47" t="s">
        <v>120</v>
      </c>
      <c r="E36" s="49" t="s">
        <v>121</v>
      </c>
      <c r="F36" s="47" t="s">
        <v>120</v>
      </c>
      <c r="G36" s="49" t="s">
        <v>121</v>
      </c>
      <c r="H36" s="47" t="s">
        <v>120</v>
      </c>
      <c r="I36" s="49" t="s">
        <v>121</v>
      </c>
      <c r="J36" s="47" t="s">
        <v>120</v>
      </c>
      <c r="K36" s="49" t="s">
        <v>121</v>
      </c>
    </row>
    <row r="37" spans="1:11" x14ac:dyDescent="0.25">
      <c r="A37" s="31" t="s">
        <v>103</v>
      </c>
      <c r="B37" s="29">
        <v>0.67406494040279485</v>
      </c>
      <c r="C37" s="6">
        <v>4866</v>
      </c>
      <c r="D37" s="29">
        <v>0.66283904177390618</v>
      </c>
      <c r="E37" s="6">
        <v>5051</v>
      </c>
      <c r="F37" s="29">
        <v>0.63225237149790425</v>
      </c>
      <c r="G37" s="6">
        <v>4533</v>
      </c>
      <c r="H37" s="29">
        <v>0.69880418535127053</v>
      </c>
      <c r="I37" s="6">
        <v>4014</v>
      </c>
      <c r="J37" s="29">
        <v>0.70102840352595497</v>
      </c>
      <c r="K37" s="6">
        <v>4084</v>
      </c>
    </row>
    <row r="38" spans="1:11" x14ac:dyDescent="0.25">
      <c r="A38" s="31" t="s">
        <v>104</v>
      </c>
      <c r="B38" s="29">
        <v>0.69817823732151651</v>
      </c>
      <c r="C38" s="6">
        <v>4062</v>
      </c>
      <c r="D38" s="29">
        <v>0.66796606282962623</v>
      </c>
      <c r="E38" s="6">
        <v>4361</v>
      </c>
      <c r="F38" s="29">
        <v>0.62187902187902189</v>
      </c>
      <c r="G38" s="6">
        <v>3885</v>
      </c>
      <c r="H38" s="29">
        <v>0.67895191477109129</v>
      </c>
      <c r="I38" s="6">
        <v>3473</v>
      </c>
      <c r="J38" s="29">
        <v>0.68295589988081051</v>
      </c>
      <c r="K38" s="6">
        <v>3356</v>
      </c>
    </row>
    <row r="39" spans="1:11" x14ac:dyDescent="0.25">
      <c r="A39" s="23" t="s">
        <v>110</v>
      </c>
      <c r="B39" s="47" t="s">
        <v>120</v>
      </c>
      <c r="C39" s="48" t="s">
        <v>121</v>
      </c>
      <c r="D39" s="47" t="s">
        <v>120</v>
      </c>
      <c r="E39" s="49" t="s">
        <v>121</v>
      </c>
      <c r="F39" s="47" t="s">
        <v>120</v>
      </c>
      <c r="G39" s="49" t="s">
        <v>121</v>
      </c>
      <c r="H39" s="47" t="s">
        <v>120</v>
      </c>
      <c r="I39" s="49" t="s">
        <v>121</v>
      </c>
      <c r="J39" s="47" t="s">
        <v>120</v>
      </c>
      <c r="K39" s="49" t="s">
        <v>121</v>
      </c>
    </row>
    <row r="40" spans="1:11" x14ac:dyDescent="0.25">
      <c r="A40" s="31" t="s">
        <v>107</v>
      </c>
      <c r="B40" s="29">
        <v>0.57449962935507781</v>
      </c>
      <c r="C40" s="30">
        <v>1350</v>
      </c>
      <c r="D40" s="29">
        <v>0.52124891587163924</v>
      </c>
      <c r="E40" s="30">
        <v>1153</v>
      </c>
      <c r="F40" s="29">
        <v>0.53081232492997199</v>
      </c>
      <c r="G40" s="30">
        <v>714</v>
      </c>
      <c r="H40" s="29">
        <v>0.61809045226130654</v>
      </c>
      <c r="I40" s="30">
        <v>799</v>
      </c>
      <c r="J40" s="29">
        <v>0.5736434108527132</v>
      </c>
      <c r="K40" s="30">
        <v>904</v>
      </c>
    </row>
    <row r="41" spans="1:11" x14ac:dyDescent="0.25">
      <c r="A41" s="31" t="s">
        <v>108</v>
      </c>
      <c r="B41" s="29">
        <v>0.71202185792349726</v>
      </c>
      <c r="C41" s="30">
        <v>1831</v>
      </c>
      <c r="D41" s="29">
        <v>0.70053475935828879</v>
      </c>
      <c r="E41" s="30">
        <v>2244</v>
      </c>
      <c r="F41" s="29">
        <v>0.67978620019436342</v>
      </c>
      <c r="G41" s="30">
        <v>2059</v>
      </c>
      <c r="H41" s="29">
        <v>0.72505800464037118</v>
      </c>
      <c r="I41" s="30">
        <v>1725</v>
      </c>
      <c r="J41" s="29">
        <v>0.70584829183555298</v>
      </c>
      <c r="K41" s="30">
        <v>1727</v>
      </c>
    </row>
    <row r="42" spans="1:11" x14ac:dyDescent="0.25">
      <c r="A42" s="31" t="s">
        <v>109</v>
      </c>
      <c r="B42" s="29">
        <v>0.70019193857965456</v>
      </c>
      <c r="C42" s="30">
        <v>2605</v>
      </c>
      <c r="D42" s="29">
        <v>0.68741159830268739</v>
      </c>
      <c r="E42" s="30">
        <v>2828</v>
      </c>
      <c r="F42" s="29">
        <v>0.62066447608616282</v>
      </c>
      <c r="G42" s="30">
        <v>2739</v>
      </c>
      <c r="H42" s="29">
        <v>0.7087840761575076</v>
      </c>
      <c r="I42" s="30">
        <v>2311</v>
      </c>
      <c r="J42" s="29">
        <v>0.69210526315789478</v>
      </c>
      <c r="K42" s="30">
        <v>2281</v>
      </c>
    </row>
    <row r="43" spans="1:11" x14ac:dyDescent="0.25">
      <c r="A43" s="31" t="s">
        <v>83</v>
      </c>
      <c r="B43" s="29">
        <v>0.7046467218332273</v>
      </c>
      <c r="C43" s="30">
        <v>3142</v>
      </c>
      <c r="D43" s="29">
        <v>0.67294413057124924</v>
      </c>
      <c r="E43" s="30">
        <v>3187</v>
      </c>
      <c r="F43" s="29">
        <v>0.62078458362009636</v>
      </c>
      <c r="G43" s="30">
        <v>2906</v>
      </c>
      <c r="H43" s="29">
        <v>0.67257638626933236</v>
      </c>
      <c r="I43" s="30">
        <v>2652</v>
      </c>
      <c r="J43" s="29">
        <v>0.72842438638163098</v>
      </c>
      <c r="K43" s="30">
        <v>2528</v>
      </c>
    </row>
  </sheetData>
  <mergeCells count="5">
    <mergeCell ref="B2:C2"/>
    <mergeCell ref="D2:E2"/>
    <mergeCell ref="F2:G2"/>
    <mergeCell ref="H2:I2"/>
    <mergeCell ref="J2:K2"/>
  </mergeCells>
  <pageMargins left="0.7" right="0.7" top="0.75" bottom="0.75" header="0.3" footer="0.3"/>
  <pageSetup scale="80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:Y91"/>
  <sheetViews>
    <sheetView workbookViewId="0"/>
  </sheetViews>
  <sheetFormatPr defaultRowHeight="15" x14ac:dyDescent="0.25"/>
  <cols>
    <col min="14" max="14" width="51.5703125" style="22" customWidth="1"/>
    <col min="15" max="15" width="9.7109375" customWidth="1"/>
    <col min="17" max="17" width="11.28515625" customWidth="1"/>
    <col min="19" max="19" width="11.28515625" customWidth="1"/>
    <col min="21" max="21" width="10.28515625" customWidth="1"/>
    <col min="23" max="23" width="11.5703125" customWidth="1"/>
  </cols>
  <sheetData>
    <row r="2" spans="14:25" x14ac:dyDescent="0.25">
      <c r="N2" s="22">
        <f>N50</f>
        <v>0</v>
      </c>
      <c r="O2" s="1" t="str">
        <f>O50</f>
        <v>Spring 2011</v>
      </c>
      <c r="P2" s="1" t="str">
        <f>Q50</f>
        <v>Spring 2012</v>
      </c>
      <c r="Q2" s="1" t="str">
        <f>S50</f>
        <v>Spring 2013</v>
      </c>
      <c r="R2" s="1" t="str">
        <f>U50</f>
        <v>Spring 2014</v>
      </c>
      <c r="S2" s="1" t="str">
        <f>W50</f>
        <v>Spring 2015</v>
      </c>
      <c r="U2" t="s">
        <v>1</v>
      </c>
      <c r="V2" t="s">
        <v>2</v>
      </c>
      <c r="W2" t="s">
        <v>3</v>
      </c>
      <c r="X2" t="s">
        <v>4</v>
      </c>
      <c r="Y2" t="s">
        <v>5</v>
      </c>
    </row>
    <row r="3" spans="14:25" x14ac:dyDescent="0.25">
      <c r="N3" s="22" t="str">
        <f t="shared" ref="N3:O43" si="0">N51</f>
        <v>Category</v>
      </c>
      <c r="O3" t="s">
        <v>1</v>
      </c>
      <c r="P3" t="s">
        <v>2</v>
      </c>
      <c r="Q3" t="s">
        <v>3</v>
      </c>
      <c r="R3" t="s">
        <v>4</v>
      </c>
      <c r="S3" t="s">
        <v>5</v>
      </c>
    </row>
    <row r="4" spans="14:25" x14ac:dyDescent="0.25">
      <c r="N4" s="22" t="str">
        <f t="shared" si="0"/>
        <v>College</v>
      </c>
      <c r="O4" s="1">
        <f t="shared" si="0"/>
        <v>0.68518933452834418</v>
      </c>
      <c r="P4" s="1">
        <f t="shared" ref="P4:P43" si="1">Q52</f>
        <v>0.66528530443098499</v>
      </c>
      <c r="Q4" s="1">
        <f t="shared" ref="Q4:Q43" si="2">S52</f>
        <v>0.6275395033860045</v>
      </c>
      <c r="R4" s="1">
        <f t="shared" ref="R4:R43" si="3">U52</f>
        <v>0.69005613472333605</v>
      </c>
      <c r="S4" s="1">
        <f t="shared" ref="S4:S43" si="4">W52</f>
        <v>0.69324905863367403</v>
      </c>
    </row>
    <row r="5" spans="14:25" x14ac:dyDescent="0.25">
      <c r="N5" s="22" t="str">
        <f t="shared" si="0"/>
        <v>Student Type</v>
      </c>
      <c r="O5" t="s">
        <v>1</v>
      </c>
      <c r="P5" t="s">
        <v>2</v>
      </c>
      <c r="Q5" t="s">
        <v>3</v>
      </c>
      <c r="R5" t="s">
        <v>4</v>
      </c>
      <c r="S5" t="s">
        <v>5</v>
      </c>
    </row>
    <row r="6" spans="14:25" x14ac:dyDescent="0.25">
      <c r="N6" s="22" t="str">
        <f t="shared" si="0"/>
        <v>Continuing</v>
      </c>
      <c r="O6" s="1">
        <f t="shared" si="0"/>
        <v>0.68418473600392016</v>
      </c>
      <c r="P6" s="1">
        <f t="shared" si="1"/>
        <v>0.66577726218097444</v>
      </c>
      <c r="Q6" s="1">
        <f t="shared" si="2"/>
        <v>0.62353547058066172</v>
      </c>
      <c r="R6" s="1">
        <f t="shared" si="3"/>
        <v>0.69053973902728349</v>
      </c>
      <c r="S6" s="1">
        <f t="shared" si="4"/>
        <v>0.69024171888988362</v>
      </c>
    </row>
    <row r="7" spans="14:25" x14ac:dyDescent="0.25">
      <c r="N7" s="22" t="str">
        <f t="shared" si="0"/>
        <v>New Student</v>
      </c>
      <c r="O7" s="1">
        <f t="shared" si="0"/>
        <v>0.69660194174757284</v>
      </c>
      <c r="P7" s="1">
        <f t="shared" si="1"/>
        <v>0.61086956521739133</v>
      </c>
      <c r="Q7" s="1">
        <f t="shared" si="2"/>
        <v>0.63245033112582782</v>
      </c>
      <c r="R7" s="1">
        <f t="shared" si="3"/>
        <v>0.6987951807228916</v>
      </c>
      <c r="S7" s="1">
        <f t="shared" si="4"/>
        <v>0.66559485530546625</v>
      </c>
    </row>
    <row r="8" spans="14:25" x14ac:dyDescent="0.25">
      <c r="N8" s="22" t="str">
        <f t="shared" si="0"/>
        <v>Returning Student</v>
      </c>
      <c r="O8" s="1">
        <f t="shared" si="0"/>
        <v>0.6951566951566952</v>
      </c>
      <c r="P8" s="1">
        <f t="shared" si="1"/>
        <v>0.72809667673716016</v>
      </c>
      <c r="Q8" s="1">
        <f t="shared" si="2"/>
        <v>0.71264367816091956</v>
      </c>
      <c r="R8" s="1">
        <f t="shared" si="3"/>
        <v>0.66873065015479871</v>
      </c>
      <c r="S8" s="1">
        <f t="shared" si="4"/>
        <v>0.76122931442080377</v>
      </c>
    </row>
    <row r="9" spans="14:25" x14ac:dyDescent="0.25">
      <c r="N9" s="22" t="str">
        <f t="shared" si="0"/>
        <v>Campus</v>
      </c>
      <c r="O9" t="s">
        <v>1</v>
      </c>
      <c r="P9" t="s">
        <v>2</v>
      </c>
      <c r="Q9" t="s">
        <v>3</v>
      </c>
      <c r="R9" t="s">
        <v>4</v>
      </c>
      <c r="S9" t="s">
        <v>5</v>
      </c>
    </row>
    <row r="10" spans="14:25" x14ac:dyDescent="0.25">
      <c r="N10" s="22" t="str">
        <f t="shared" si="0"/>
        <v>Chuuk</v>
      </c>
      <c r="O10" s="1">
        <f t="shared" si="0"/>
        <v>0.66408768536428109</v>
      </c>
      <c r="P10" s="1">
        <f t="shared" si="1"/>
        <v>0.60523038605230384</v>
      </c>
      <c r="Q10" s="1">
        <f t="shared" si="2"/>
        <v>0.57650471356055111</v>
      </c>
      <c r="R10" s="1">
        <f t="shared" si="3"/>
        <v>0.72585669781931461</v>
      </c>
      <c r="S10" s="1">
        <f t="shared" si="4"/>
        <v>0.66590126291618834</v>
      </c>
    </row>
    <row r="11" spans="14:25" x14ac:dyDescent="0.25">
      <c r="N11" s="22" t="str">
        <f t="shared" si="0"/>
        <v>Kosrae</v>
      </c>
      <c r="O11" s="1">
        <f t="shared" si="0"/>
        <v>0.65546218487394958</v>
      </c>
      <c r="P11" s="1">
        <f t="shared" si="1"/>
        <v>0.67767503302509913</v>
      </c>
      <c r="Q11" s="1">
        <f t="shared" si="2"/>
        <v>0.66838487972508587</v>
      </c>
      <c r="R11" s="1">
        <f t="shared" si="3"/>
        <v>0.63034188034188032</v>
      </c>
      <c r="S11" s="1">
        <f t="shared" si="4"/>
        <v>0.66717791411042948</v>
      </c>
    </row>
    <row r="12" spans="14:25" x14ac:dyDescent="0.25">
      <c r="N12" s="22" t="str">
        <f t="shared" si="0"/>
        <v>National</v>
      </c>
      <c r="O12" s="1">
        <f t="shared" si="0"/>
        <v>0.6945491082642552</v>
      </c>
      <c r="P12" s="1">
        <f t="shared" si="1"/>
        <v>0.69467213114754101</v>
      </c>
      <c r="Q12" s="1">
        <f t="shared" si="2"/>
        <v>0.62496755774720991</v>
      </c>
      <c r="R12" s="1">
        <f t="shared" si="3"/>
        <v>0.67279309384572539</v>
      </c>
      <c r="S12" s="1">
        <f t="shared" si="4"/>
        <v>0.71568919321226554</v>
      </c>
    </row>
    <row r="13" spans="14:25" x14ac:dyDescent="0.25">
      <c r="N13" s="22" t="str">
        <f t="shared" si="0"/>
        <v>Pohnpei</v>
      </c>
      <c r="O13" s="1">
        <f t="shared" si="0"/>
        <v>0.67821285140562249</v>
      </c>
      <c r="P13" s="1">
        <f t="shared" si="1"/>
        <v>0.62038590604026844</v>
      </c>
      <c r="Q13" s="1">
        <f t="shared" si="2"/>
        <v>0.62765406525116518</v>
      </c>
      <c r="R13" s="1">
        <f t="shared" si="3"/>
        <v>0.71505958829902494</v>
      </c>
      <c r="S13" s="1">
        <f t="shared" si="4"/>
        <v>0.66529984623270122</v>
      </c>
    </row>
    <row r="14" spans="14:25" x14ac:dyDescent="0.25">
      <c r="N14" s="22" t="str">
        <f t="shared" si="0"/>
        <v>Yap</v>
      </c>
      <c r="O14" s="1">
        <f t="shared" si="0"/>
        <v>0.72965116279069764</v>
      </c>
      <c r="P14" s="1">
        <f t="shared" si="1"/>
        <v>0.76973684210526316</v>
      </c>
      <c r="Q14" s="1">
        <f t="shared" si="2"/>
        <v>0.71130952380952384</v>
      </c>
      <c r="R14" s="1">
        <f t="shared" si="3"/>
        <v>0.7052117263843648</v>
      </c>
      <c r="S14" s="1">
        <f t="shared" si="4"/>
        <v>0.72636815920398012</v>
      </c>
    </row>
    <row r="15" spans="14:25" x14ac:dyDescent="0.25">
      <c r="N15" s="22" t="str">
        <f t="shared" si="0"/>
        <v>Full Time vs Part Time</v>
      </c>
      <c r="O15" t="s">
        <v>1</v>
      </c>
      <c r="P15" t="s">
        <v>2</v>
      </c>
      <c r="Q15" t="s">
        <v>3</v>
      </c>
      <c r="R15" t="s">
        <v>4</v>
      </c>
      <c r="S15" t="s">
        <v>5</v>
      </c>
    </row>
    <row r="16" spans="14:25" x14ac:dyDescent="0.25">
      <c r="N16" s="22" t="str">
        <f t="shared" si="0"/>
        <v>Full Time</v>
      </c>
      <c r="O16" s="1">
        <f t="shared" si="0"/>
        <v>0.68387533875338757</v>
      </c>
      <c r="P16" s="1">
        <f t="shared" si="1"/>
        <v>0.68093023255813956</v>
      </c>
      <c r="Q16" s="1">
        <f t="shared" si="2"/>
        <v>0.63428660242461921</v>
      </c>
      <c r="R16" s="1">
        <f t="shared" si="3"/>
        <v>0.69956483899042643</v>
      </c>
      <c r="S16" s="1">
        <f t="shared" si="4"/>
        <v>0.713341450687076</v>
      </c>
    </row>
    <row r="17" spans="14:19" x14ac:dyDescent="0.25">
      <c r="N17" s="22" t="str">
        <f t="shared" si="0"/>
        <v>Part Time</v>
      </c>
      <c r="O17" s="1">
        <f t="shared" si="0"/>
        <v>0.69146183699870634</v>
      </c>
      <c r="P17" s="1">
        <f t="shared" si="1"/>
        <v>0.60286320254506898</v>
      </c>
      <c r="Q17" s="1">
        <f t="shared" si="2"/>
        <v>0.60564800806858299</v>
      </c>
      <c r="R17" s="1">
        <f t="shared" si="3"/>
        <v>0.65860679332181926</v>
      </c>
      <c r="S17" s="1">
        <f t="shared" si="4"/>
        <v>0.62477771191464138</v>
      </c>
    </row>
    <row r="18" spans="14:19" x14ac:dyDescent="0.25">
      <c r="N18" s="22" t="str">
        <f t="shared" si="0"/>
        <v>Origin</v>
      </c>
      <c r="O18" t="s">
        <v>1</v>
      </c>
      <c r="P18" t="s">
        <v>2</v>
      </c>
      <c r="Q18" t="s">
        <v>3</v>
      </c>
      <c r="R18" t="s">
        <v>4</v>
      </c>
      <c r="S18" t="s">
        <v>5</v>
      </c>
    </row>
    <row r="19" spans="14:19" x14ac:dyDescent="0.25">
      <c r="N19" s="22" t="str">
        <f t="shared" si="0"/>
        <v>Chuukese</v>
      </c>
      <c r="O19" s="1">
        <f t="shared" si="0"/>
        <v>0.67587672688629119</v>
      </c>
      <c r="P19" s="1">
        <f t="shared" si="1"/>
        <v>0.63730036063884599</v>
      </c>
      <c r="Q19" s="1">
        <f t="shared" si="2"/>
        <v>0.56915832842848735</v>
      </c>
      <c r="R19" s="1">
        <f t="shared" si="3"/>
        <v>0.71313456889605153</v>
      </c>
      <c r="S19" s="1">
        <f t="shared" si="4"/>
        <v>0.67622259696458686</v>
      </c>
    </row>
    <row r="20" spans="14:19" x14ac:dyDescent="0.25">
      <c r="N20" s="22" t="str">
        <f t="shared" si="0"/>
        <v>Kosraean</v>
      </c>
      <c r="O20" s="1">
        <f t="shared" si="0"/>
        <v>0.7200413223140496</v>
      </c>
      <c r="P20" s="1">
        <f t="shared" si="1"/>
        <v>0.69582118561710393</v>
      </c>
      <c r="Q20" s="1">
        <f t="shared" si="2"/>
        <v>0.67045454545454541</v>
      </c>
      <c r="R20" s="1">
        <f t="shared" si="3"/>
        <v>0.64586160108548163</v>
      </c>
      <c r="S20" s="1">
        <f t="shared" si="4"/>
        <v>0.6678403755868545</v>
      </c>
    </row>
    <row r="21" spans="14:19" x14ac:dyDescent="0.25">
      <c r="N21" s="22" t="str">
        <f t="shared" si="0"/>
        <v>Other</v>
      </c>
      <c r="O21" s="1">
        <f t="shared" si="0"/>
        <v>0.77272727272727271</v>
      </c>
      <c r="P21" s="1">
        <f t="shared" si="1"/>
        <v>0.76923076923076927</v>
      </c>
      <c r="Q21" s="1">
        <f t="shared" si="2"/>
        <v>0.65789473684210531</v>
      </c>
      <c r="R21" s="1">
        <f t="shared" si="3"/>
        <v>0.78125</v>
      </c>
      <c r="S21" s="1">
        <f t="shared" si="4"/>
        <v>0.82222222222222219</v>
      </c>
    </row>
    <row r="22" spans="14:19" x14ac:dyDescent="0.25">
      <c r="N22" s="22" t="str">
        <f t="shared" si="0"/>
        <v>Pohnpeian</v>
      </c>
      <c r="O22" s="1">
        <f t="shared" si="0"/>
        <v>0.67116663308482771</v>
      </c>
      <c r="P22" s="1">
        <f t="shared" si="1"/>
        <v>0.65173465497521921</v>
      </c>
      <c r="Q22" s="1">
        <f t="shared" si="2"/>
        <v>0.62894681076499259</v>
      </c>
      <c r="R22" s="1">
        <f t="shared" si="3"/>
        <v>0.68689593167003826</v>
      </c>
      <c r="S22" s="1">
        <f t="shared" si="4"/>
        <v>0.69556313993174057</v>
      </c>
    </row>
    <row r="23" spans="14:19" x14ac:dyDescent="0.25">
      <c r="N23" s="22" t="str">
        <f t="shared" si="0"/>
        <v>Yapese</v>
      </c>
      <c r="O23" s="1">
        <f t="shared" si="0"/>
        <v>0.73235563703024753</v>
      </c>
      <c r="P23" s="1">
        <f t="shared" si="1"/>
        <v>0.74337040205303684</v>
      </c>
      <c r="Q23" s="1">
        <f t="shared" si="2"/>
        <v>0.67715078630897318</v>
      </c>
      <c r="R23" s="1">
        <f t="shared" si="3"/>
        <v>0.70478983382209193</v>
      </c>
      <c r="S23" s="1">
        <f t="shared" si="4"/>
        <v>0.72025052192066807</v>
      </c>
    </row>
    <row r="24" spans="14:19" x14ac:dyDescent="0.25">
      <c r="N24" s="22" t="str">
        <f t="shared" si="0"/>
        <v>Age Group</v>
      </c>
      <c r="O24" t="s">
        <v>1</v>
      </c>
      <c r="P24" t="s">
        <v>2</v>
      </c>
      <c r="Q24" t="s">
        <v>3</v>
      </c>
      <c r="R24" t="s">
        <v>4</v>
      </c>
      <c r="S24" t="s">
        <v>5</v>
      </c>
    </row>
    <row r="25" spans="14:19" x14ac:dyDescent="0.25">
      <c r="N25" s="22" t="str">
        <f t="shared" si="0"/>
        <v>18 to 24</v>
      </c>
      <c r="O25" s="1">
        <f t="shared" si="0"/>
        <v>0.6642097802976612</v>
      </c>
      <c r="P25" s="1">
        <f t="shared" si="1"/>
        <v>0.64478405315614618</v>
      </c>
      <c r="Q25" s="1">
        <f t="shared" si="2"/>
        <v>0.61029842012873026</v>
      </c>
      <c r="R25" s="1">
        <f t="shared" si="3"/>
        <v>0.67482633145881576</v>
      </c>
      <c r="S25" s="1">
        <f t="shared" si="4"/>
        <v>0.68059501922112653</v>
      </c>
    </row>
    <row r="26" spans="14:19" x14ac:dyDescent="0.25">
      <c r="N26" s="22" t="str">
        <f t="shared" si="0"/>
        <v>25 to 39</v>
      </c>
      <c r="O26" s="1">
        <f t="shared" si="0"/>
        <v>0.75712435233160624</v>
      </c>
      <c r="P26" s="1">
        <f t="shared" si="1"/>
        <v>0.7249211356466877</v>
      </c>
      <c r="Q26" s="1">
        <f t="shared" si="2"/>
        <v>0.68988269794721413</v>
      </c>
      <c r="R26" s="1">
        <f t="shared" si="3"/>
        <v>0.73452768729641693</v>
      </c>
      <c r="S26" s="1">
        <f t="shared" si="4"/>
        <v>0.71086398631308811</v>
      </c>
    </row>
    <row r="27" spans="14:19" x14ac:dyDescent="0.25">
      <c r="N27" s="22" t="str">
        <f t="shared" si="0"/>
        <v>40+</v>
      </c>
      <c r="O27" s="1">
        <f t="shared" si="0"/>
        <v>0.79566563467492257</v>
      </c>
      <c r="P27" s="1">
        <f t="shared" si="1"/>
        <v>0.86021505376344087</v>
      </c>
      <c r="Q27" s="1">
        <f t="shared" si="2"/>
        <v>0.83589743589743593</v>
      </c>
      <c r="R27" s="1">
        <f t="shared" si="3"/>
        <v>0.87434554973821987</v>
      </c>
      <c r="S27" s="1">
        <f t="shared" si="4"/>
        <v>0.88644688644688641</v>
      </c>
    </row>
    <row r="28" spans="14:19" x14ac:dyDescent="0.25">
      <c r="N28" s="22" t="str">
        <f t="shared" si="0"/>
        <v>Under 18</v>
      </c>
      <c r="O28" s="1">
        <f t="shared" si="0"/>
        <v>1</v>
      </c>
      <c r="P28" s="1">
        <f t="shared" si="1"/>
        <v>0.90909090909090906</v>
      </c>
      <c r="Q28" s="1">
        <f t="shared" si="2"/>
        <v>0.27272727272727271</v>
      </c>
      <c r="R28" s="1">
        <f t="shared" si="3"/>
        <v>0.82352941176470584</v>
      </c>
      <c r="S28" s="1">
        <f t="shared" si="4"/>
        <v>0.88644688644688641</v>
      </c>
    </row>
    <row r="29" spans="14:19" x14ac:dyDescent="0.25">
      <c r="N29" s="22" t="str">
        <f t="shared" si="0"/>
        <v>Degree Type</v>
      </c>
      <c r="O29" t="s">
        <v>1</v>
      </c>
      <c r="P29" t="s">
        <v>2</v>
      </c>
      <c r="Q29" t="s">
        <v>3</v>
      </c>
      <c r="R29" t="s">
        <v>4</v>
      </c>
      <c r="S29" t="s">
        <v>5</v>
      </c>
    </row>
    <row r="30" spans="14:19" x14ac:dyDescent="0.25">
      <c r="N30" s="22" t="str">
        <f t="shared" si="0"/>
        <v>Associate of Applied Science</v>
      </c>
      <c r="O30" s="1">
        <f t="shared" si="0"/>
        <v>0.79814385150812062</v>
      </c>
      <c r="P30" s="1">
        <f t="shared" si="1"/>
        <v>0.75671140939597314</v>
      </c>
      <c r="Q30" s="1">
        <f t="shared" si="2"/>
        <v>0.74369747899159666</v>
      </c>
      <c r="R30" s="1">
        <f t="shared" si="3"/>
        <v>0.8061002178649237</v>
      </c>
      <c r="S30" s="1">
        <f t="shared" si="4"/>
        <v>0.71671388101983002</v>
      </c>
    </row>
    <row r="31" spans="14:19" x14ac:dyDescent="0.25">
      <c r="N31" s="22" t="str">
        <f t="shared" si="0"/>
        <v>Associate of Arts</v>
      </c>
      <c r="O31" s="1">
        <f t="shared" si="0"/>
        <v>0.67936152338280598</v>
      </c>
      <c r="P31" s="1">
        <f t="shared" si="1"/>
        <v>0.64400206825232675</v>
      </c>
      <c r="Q31" s="1">
        <f t="shared" si="2"/>
        <v>0.6263408820023838</v>
      </c>
      <c r="R31" s="1">
        <f t="shared" si="3"/>
        <v>0.68788291354663034</v>
      </c>
      <c r="S31" s="1">
        <f t="shared" si="4"/>
        <v>0.72664485641584875</v>
      </c>
    </row>
    <row r="32" spans="14:19" x14ac:dyDescent="0.25">
      <c r="N32" s="22" t="str">
        <f t="shared" si="0"/>
        <v>Associate of Science</v>
      </c>
      <c r="O32" s="1">
        <f t="shared" si="0"/>
        <v>0.6658238516645596</v>
      </c>
      <c r="P32" s="1">
        <f t="shared" si="1"/>
        <v>0.6786001609010458</v>
      </c>
      <c r="Q32" s="1">
        <f t="shared" si="2"/>
        <v>0.58672086720867211</v>
      </c>
      <c r="R32" s="1">
        <f t="shared" si="3"/>
        <v>0.67596671561429267</v>
      </c>
      <c r="S32" s="1">
        <f t="shared" si="4"/>
        <v>0.66683366733466931</v>
      </c>
    </row>
    <row r="33" spans="14:19" x14ac:dyDescent="0.25">
      <c r="N33" s="22" t="str">
        <f t="shared" si="0"/>
        <v>Bachelor of Arts</v>
      </c>
      <c r="O33" s="1">
        <f t="shared" si="0"/>
        <v>0.91338582677165359</v>
      </c>
      <c r="P33" s="1">
        <f t="shared" si="1"/>
        <v>0.89075630252100846</v>
      </c>
      <c r="Q33" s="1">
        <f t="shared" si="2"/>
        <v>0.93877551020408168</v>
      </c>
      <c r="R33" s="1">
        <f t="shared" si="3"/>
        <v>0.967741935483871</v>
      </c>
      <c r="S33" s="1">
        <f t="shared" si="4"/>
        <v>0.91891891891891897</v>
      </c>
    </row>
    <row r="34" spans="14:19" x14ac:dyDescent="0.25">
      <c r="N34" s="22" t="str">
        <f t="shared" si="0"/>
        <v>Certificate of Achievement</v>
      </c>
      <c r="O34" s="1">
        <f t="shared" si="0"/>
        <v>0.64097560975609758</v>
      </c>
      <c r="P34" s="1">
        <f t="shared" si="1"/>
        <v>0.61501443695861402</v>
      </c>
      <c r="Q34" s="1">
        <f t="shared" si="2"/>
        <v>0.611138014527845</v>
      </c>
      <c r="R34" s="1">
        <f t="shared" si="3"/>
        <v>0.64655172413793105</v>
      </c>
      <c r="S34" s="1">
        <f t="shared" si="4"/>
        <v>0.6298399586990191</v>
      </c>
    </row>
    <row r="35" spans="14:19" x14ac:dyDescent="0.25">
      <c r="N35" s="22" t="str">
        <f t="shared" si="0"/>
        <v>Third-Year Certificate of Achievement</v>
      </c>
      <c r="O35" s="1">
        <f t="shared" si="0"/>
        <v>0.89673913043478259</v>
      </c>
      <c r="P35" s="1">
        <f t="shared" si="1"/>
        <v>0.9427480916030534</v>
      </c>
      <c r="Q35" s="1">
        <f t="shared" si="2"/>
        <v>0.83495145631067957</v>
      </c>
      <c r="R35" s="1">
        <f t="shared" si="3"/>
        <v>0.86497890295358648</v>
      </c>
      <c r="S35" s="1">
        <f t="shared" si="4"/>
        <v>0.87988826815642462</v>
      </c>
    </row>
    <row r="36" spans="14:19" x14ac:dyDescent="0.25">
      <c r="N36" s="22" t="str">
        <f t="shared" si="0"/>
        <v>Gender</v>
      </c>
      <c r="O36" t="s">
        <v>1</v>
      </c>
      <c r="P36" t="s">
        <v>2</v>
      </c>
      <c r="Q36" t="s">
        <v>3</v>
      </c>
      <c r="R36" t="s">
        <v>4</v>
      </c>
      <c r="S36" t="s">
        <v>5</v>
      </c>
    </row>
    <row r="37" spans="14:19" x14ac:dyDescent="0.25">
      <c r="N37" s="22" t="str">
        <f t="shared" si="0"/>
        <v>Female</v>
      </c>
      <c r="O37" s="1">
        <f t="shared" si="0"/>
        <v>0.67406494040279485</v>
      </c>
      <c r="P37" s="1">
        <f t="shared" si="1"/>
        <v>0.66283904177390618</v>
      </c>
      <c r="Q37" s="1">
        <f t="shared" si="2"/>
        <v>0.63225237149790425</v>
      </c>
      <c r="R37" s="1">
        <f t="shared" si="3"/>
        <v>0.69880418535127053</v>
      </c>
      <c r="S37" s="1">
        <f t="shared" si="4"/>
        <v>0.70102840352595497</v>
      </c>
    </row>
    <row r="38" spans="14:19" x14ac:dyDescent="0.25">
      <c r="N38" s="22" t="str">
        <f t="shared" si="0"/>
        <v>Male</v>
      </c>
      <c r="O38" s="1">
        <f t="shared" si="0"/>
        <v>0.69817823732151651</v>
      </c>
      <c r="P38" s="1">
        <f t="shared" si="1"/>
        <v>0.66796606282962623</v>
      </c>
      <c r="Q38" s="1">
        <f t="shared" si="2"/>
        <v>0.62187902187902189</v>
      </c>
      <c r="R38" s="1">
        <f t="shared" si="3"/>
        <v>0.67895191477109129</v>
      </c>
      <c r="S38" s="1">
        <f t="shared" si="4"/>
        <v>0.68295589988081051</v>
      </c>
    </row>
    <row r="39" spans="14:19" x14ac:dyDescent="0.25">
      <c r="N39" s="22" t="str">
        <f t="shared" si="0"/>
        <v>Program Category</v>
      </c>
      <c r="O39" t="s">
        <v>1</v>
      </c>
      <c r="P39" t="s">
        <v>2</v>
      </c>
      <c r="Q39" t="s">
        <v>3</v>
      </c>
      <c r="R39" t="s">
        <v>4</v>
      </c>
      <c r="S39" t="s">
        <v>5</v>
      </c>
    </row>
    <row r="40" spans="14:19" x14ac:dyDescent="0.25">
      <c r="N40" s="22" t="str">
        <f t="shared" si="0"/>
        <v>Basic Skills &amp; ESL</v>
      </c>
      <c r="O40" s="1">
        <f t="shared" si="0"/>
        <v>0.57449962935507781</v>
      </c>
      <c r="P40" s="1">
        <f t="shared" si="1"/>
        <v>0.52124891587163924</v>
      </c>
      <c r="Q40" s="1">
        <f t="shared" si="2"/>
        <v>0.53081232492997199</v>
      </c>
      <c r="R40" s="1">
        <f t="shared" si="3"/>
        <v>0.61809045226130654</v>
      </c>
      <c r="S40" s="1">
        <f t="shared" si="4"/>
        <v>0.5736434108527132</v>
      </c>
    </row>
    <row r="41" spans="14:19" x14ac:dyDescent="0.25">
      <c r="N41" s="22" t="str">
        <f t="shared" si="0"/>
        <v>CTE</v>
      </c>
      <c r="O41" s="1">
        <f t="shared" si="0"/>
        <v>0.71202185792349726</v>
      </c>
      <c r="P41" s="1">
        <f t="shared" si="1"/>
        <v>0.70053475935828879</v>
      </c>
      <c r="Q41" s="1">
        <f t="shared" si="2"/>
        <v>0.67978620019436342</v>
      </c>
      <c r="R41" s="1">
        <f t="shared" si="3"/>
        <v>0.72505800464037118</v>
      </c>
      <c r="S41" s="1">
        <f t="shared" si="4"/>
        <v>0.70584829183555298</v>
      </c>
    </row>
    <row r="42" spans="14:19" x14ac:dyDescent="0.25">
      <c r="N42" s="22" t="str">
        <f t="shared" si="0"/>
        <v>Liberal Education/Transfer</v>
      </c>
      <c r="O42" s="1">
        <f t="shared" si="0"/>
        <v>0.70019193857965456</v>
      </c>
      <c r="P42" s="1">
        <f t="shared" si="1"/>
        <v>0.68741159830268739</v>
      </c>
      <c r="Q42" s="1">
        <f t="shared" si="2"/>
        <v>0.62066447608616282</v>
      </c>
      <c r="R42" s="1">
        <f t="shared" si="3"/>
        <v>0.7087840761575076</v>
      </c>
      <c r="S42" s="1">
        <f t="shared" si="4"/>
        <v>0.69210526315789478</v>
      </c>
    </row>
    <row r="43" spans="14:19" x14ac:dyDescent="0.25">
      <c r="N43" s="22" t="str">
        <f t="shared" si="0"/>
        <v>Other</v>
      </c>
      <c r="O43" s="1">
        <f t="shared" si="0"/>
        <v>0.7046467218332273</v>
      </c>
      <c r="P43" s="1">
        <f t="shared" si="1"/>
        <v>0.67294413057124924</v>
      </c>
      <c r="Q43" s="1">
        <f t="shared" si="2"/>
        <v>0.62078458362009636</v>
      </c>
      <c r="R43" s="1">
        <f t="shared" si="3"/>
        <v>0.67257638626933236</v>
      </c>
      <c r="S43" s="1">
        <f t="shared" si="4"/>
        <v>0.72842438638163098</v>
      </c>
    </row>
    <row r="44" spans="14:19" x14ac:dyDescent="0.25">
      <c r="O44">
        <f t="shared" ref="O44:O47" si="5">O92</f>
        <v>0</v>
      </c>
      <c r="P44">
        <f t="shared" ref="P44:P47" si="6">Q92</f>
        <v>0</v>
      </c>
      <c r="Q44">
        <f t="shared" ref="Q44:Q47" si="7">S92</f>
        <v>0</v>
      </c>
      <c r="R44">
        <f t="shared" ref="R44:R47" si="8">U92</f>
        <v>0</v>
      </c>
      <c r="S44">
        <f t="shared" ref="S44:S47" si="9">W92</f>
        <v>0</v>
      </c>
    </row>
    <row r="45" spans="14:19" x14ac:dyDescent="0.25">
      <c r="O45">
        <f t="shared" si="5"/>
        <v>0</v>
      </c>
      <c r="P45">
        <f t="shared" si="6"/>
        <v>0</v>
      </c>
      <c r="Q45">
        <f t="shared" si="7"/>
        <v>0</v>
      </c>
      <c r="R45">
        <f t="shared" si="8"/>
        <v>0</v>
      </c>
      <c r="S45">
        <f t="shared" si="9"/>
        <v>0</v>
      </c>
    </row>
    <row r="46" spans="14:19" x14ac:dyDescent="0.25">
      <c r="O46">
        <f t="shared" si="5"/>
        <v>0</v>
      </c>
      <c r="P46">
        <f t="shared" si="6"/>
        <v>0</v>
      </c>
      <c r="Q46">
        <f t="shared" si="7"/>
        <v>0</v>
      </c>
      <c r="R46">
        <f t="shared" si="8"/>
        <v>0</v>
      </c>
      <c r="S46">
        <f t="shared" si="9"/>
        <v>0</v>
      </c>
    </row>
    <row r="47" spans="14:19" x14ac:dyDescent="0.25">
      <c r="O47">
        <f t="shared" si="5"/>
        <v>0</v>
      </c>
      <c r="P47">
        <f t="shared" si="6"/>
        <v>0</v>
      </c>
      <c r="Q47">
        <f t="shared" si="7"/>
        <v>0</v>
      </c>
      <c r="R47">
        <f t="shared" si="8"/>
        <v>0</v>
      </c>
      <c r="S47">
        <f t="shared" si="9"/>
        <v>0</v>
      </c>
    </row>
    <row r="49" spans="14:24" ht="15.75" thickBot="1" x14ac:dyDescent="0.3">
      <c r="N49" s="22" t="s">
        <v>106</v>
      </c>
    </row>
    <row r="50" spans="14:24" ht="15.75" thickBot="1" x14ac:dyDescent="0.3">
      <c r="O50" s="53" t="s">
        <v>1</v>
      </c>
      <c r="P50" s="54"/>
      <c r="Q50" s="53" t="s">
        <v>2</v>
      </c>
      <c r="R50" s="54"/>
      <c r="S50" s="53" t="s">
        <v>3</v>
      </c>
      <c r="T50" s="54"/>
      <c r="U50" s="53" t="s">
        <v>4</v>
      </c>
      <c r="V50" s="54"/>
      <c r="W50" s="53" t="s">
        <v>5</v>
      </c>
      <c r="X50" s="54"/>
    </row>
    <row r="51" spans="14:24" x14ac:dyDescent="0.25">
      <c r="N51" s="45" t="s">
        <v>65</v>
      </c>
      <c r="O51" s="46" t="s">
        <v>120</v>
      </c>
      <c r="P51" s="43" t="s">
        <v>121</v>
      </c>
      <c r="Q51" s="46" t="s">
        <v>120</v>
      </c>
      <c r="R51" s="44" t="s">
        <v>121</v>
      </c>
      <c r="S51" s="46" t="s">
        <v>120</v>
      </c>
      <c r="T51" s="44" t="s">
        <v>121</v>
      </c>
      <c r="U51" s="46" t="s">
        <v>120</v>
      </c>
      <c r="V51" s="44" t="s">
        <v>121</v>
      </c>
      <c r="W51" s="46" t="s">
        <v>120</v>
      </c>
      <c r="X51" s="44" t="s">
        <v>121</v>
      </c>
    </row>
    <row r="52" spans="14:24" x14ac:dyDescent="0.25">
      <c r="N52" s="25" t="s">
        <v>105</v>
      </c>
      <c r="O52" s="29">
        <v>0.68518933452834418</v>
      </c>
      <c r="P52" s="30">
        <v>8928</v>
      </c>
      <c r="Q52" s="29">
        <v>0.66528530443098499</v>
      </c>
      <c r="R52" s="30">
        <v>9412</v>
      </c>
      <c r="S52" s="29">
        <v>0.6275395033860045</v>
      </c>
      <c r="T52" s="30">
        <v>8418</v>
      </c>
      <c r="U52" s="29">
        <v>0.69005613472333605</v>
      </c>
      <c r="V52" s="30">
        <v>7487</v>
      </c>
      <c r="W52" s="29">
        <v>0.69324905863367403</v>
      </c>
      <c r="X52" s="30">
        <v>7440</v>
      </c>
    </row>
    <row r="53" spans="14:24" x14ac:dyDescent="0.25">
      <c r="N53" s="23" t="s">
        <v>67</v>
      </c>
      <c r="O53" s="46" t="s">
        <v>120</v>
      </c>
      <c r="P53" s="43" t="s">
        <v>121</v>
      </c>
      <c r="Q53" s="46" t="s">
        <v>120</v>
      </c>
      <c r="R53" s="44" t="s">
        <v>121</v>
      </c>
      <c r="S53" s="46" t="s">
        <v>120</v>
      </c>
      <c r="T53" s="44" t="s">
        <v>121</v>
      </c>
      <c r="U53" s="46" t="s">
        <v>120</v>
      </c>
      <c r="V53" s="44" t="s">
        <v>121</v>
      </c>
      <c r="W53" s="46" t="s">
        <v>120</v>
      </c>
      <c r="X53" s="44" t="s">
        <v>121</v>
      </c>
    </row>
    <row r="54" spans="14:24" x14ac:dyDescent="0.25">
      <c r="N54" s="25" t="s">
        <v>68</v>
      </c>
      <c r="O54" s="29">
        <v>0.68418473600392016</v>
      </c>
      <c r="P54" s="8">
        <v>8163</v>
      </c>
      <c r="Q54" s="29">
        <v>0.66577726218097444</v>
      </c>
      <c r="R54" s="8">
        <v>8620</v>
      </c>
      <c r="S54" s="29">
        <v>0.62353547058066172</v>
      </c>
      <c r="T54" s="8">
        <v>7767</v>
      </c>
      <c r="U54" s="29">
        <v>0.69053973902728349</v>
      </c>
      <c r="V54" s="8">
        <v>6744</v>
      </c>
      <c r="W54" s="29">
        <v>0.69024171888988362</v>
      </c>
      <c r="X54" s="8">
        <v>6703</v>
      </c>
    </row>
    <row r="55" spans="14:24" x14ac:dyDescent="0.25">
      <c r="N55" s="25" t="s">
        <v>69</v>
      </c>
      <c r="O55" s="29">
        <v>0.69660194174757284</v>
      </c>
      <c r="P55" s="8">
        <v>414</v>
      </c>
      <c r="Q55" s="29">
        <v>0.61086956521739133</v>
      </c>
      <c r="R55" s="8">
        <v>461</v>
      </c>
      <c r="S55" s="29">
        <v>0.63245033112582782</v>
      </c>
      <c r="T55" s="8">
        <v>302</v>
      </c>
      <c r="U55" s="29">
        <v>0.6987951807228916</v>
      </c>
      <c r="V55" s="8">
        <v>420</v>
      </c>
      <c r="W55" s="29">
        <v>0.66559485530546625</v>
      </c>
      <c r="X55" s="8">
        <v>314</v>
      </c>
    </row>
    <row r="56" spans="14:24" x14ac:dyDescent="0.25">
      <c r="N56" s="25" t="s">
        <v>70</v>
      </c>
      <c r="O56" s="29">
        <v>0.6951566951566952</v>
      </c>
      <c r="P56" s="8">
        <v>351</v>
      </c>
      <c r="Q56" s="29">
        <v>0.72809667673716016</v>
      </c>
      <c r="R56" s="8">
        <v>331</v>
      </c>
      <c r="S56" s="29">
        <v>0.71264367816091956</v>
      </c>
      <c r="T56" s="8">
        <v>349</v>
      </c>
      <c r="U56" s="29">
        <v>0.66873065015479871</v>
      </c>
      <c r="V56" s="8">
        <v>323</v>
      </c>
      <c r="W56" s="29">
        <v>0.76122931442080377</v>
      </c>
      <c r="X56" s="8">
        <v>423</v>
      </c>
    </row>
    <row r="57" spans="14:24" x14ac:dyDescent="0.25">
      <c r="N57" s="23" t="s">
        <v>71</v>
      </c>
      <c r="O57" s="46" t="s">
        <v>120</v>
      </c>
      <c r="P57" s="43" t="s">
        <v>121</v>
      </c>
      <c r="Q57" s="46" t="s">
        <v>120</v>
      </c>
      <c r="R57" s="44" t="s">
        <v>121</v>
      </c>
      <c r="S57" s="46" t="s">
        <v>120</v>
      </c>
      <c r="T57" s="44" t="s">
        <v>121</v>
      </c>
      <c r="U57" s="46" t="s">
        <v>120</v>
      </c>
      <c r="V57" s="44" t="s">
        <v>121</v>
      </c>
      <c r="W57" s="46" t="s">
        <v>120</v>
      </c>
      <c r="X57" s="44" t="s">
        <v>121</v>
      </c>
    </row>
    <row r="58" spans="14:24" x14ac:dyDescent="0.25">
      <c r="N58" s="31" t="s">
        <v>72</v>
      </c>
      <c r="O58" s="29">
        <v>0.66408768536428109</v>
      </c>
      <c r="P58" s="30">
        <v>1551</v>
      </c>
      <c r="Q58" s="29">
        <v>0.60523038605230384</v>
      </c>
      <c r="R58" s="30">
        <v>1606</v>
      </c>
      <c r="S58" s="29">
        <v>0.57650471356055111</v>
      </c>
      <c r="T58" s="30">
        <v>1379</v>
      </c>
      <c r="U58" s="29">
        <v>0.72585669781931461</v>
      </c>
      <c r="V58" s="30">
        <v>963</v>
      </c>
      <c r="W58" s="29">
        <v>0.66590126291618834</v>
      </c>
      <c r="X58" s="30">
        <v>871</v>
      </c>
    </row>
    <row r="59" spans="14:24" x14ac:dyDescent="0.25">
      <c r="N59" s="31" t="s">
        <v>73</v>
      </c>
      <c r="O59" s="29">
        <v>0.65546218487394958</v>
      </c>
      <c r="P59" s="30">
        <v>714</v>
      </c>
      <c r="Q59" s="29">
        <v>0.67767503302509913</v>
      </c>
      <c r="R59" s="30">
        <v>757</v>
      </c>
      <c r="S59" s="29">
        <v>0.66838487972508587</v>
      </c>
      <c r="T59" s="30">
        <v>582</v>
      </c>
      <c r="U59" s="29">
        <v>0.63034188034188032</v>
      </c>
      <c r="V59" s="30">
        <v>468</v>
      </c>
      <c r="W59" s="29">
        <v>0.66717791411042948</v>
      </c>
      <c r="X59" s="30">
        <v>652</v>
      </c>
    </row>
    <row r="60" spans="14:24" x14ac:dyDescent="0.25">
      <c r="N60" s="31" t="s">
        <v>74</v>
      </c>
      <c r="O60" s="29">
        <v>0.6945491082642552</v>
      </c>
      <c r="P60" s="30">
        <v>3981</v>
      </c>
      <c r="Q60" s="29">
        <v>0.69467213114754101</v>
      </c>
      <c r="R60" s="30">
        <v>3904</v>
      </c>
      <c r="S60" s="29">
        <v>0.62496755774720991</v>
      </c>
      <c r="T60" s="30">
        <v>3854</v>
      </c>
      <c r="U60" s="29">
        <v>0.67279309384572539</v>
      </c>
      <c r="V60" s="30">
        <v>3591</v>
      </c>
      <c r="W60" s="29">
        <v>0.71568919321226554</v>
      </c>
      <c r="X60" s="30">
        <v>3360</v>
      </c>
    </row>
    <row r="61" spans="14:24" x14ac:dyDescent="0.25">
      <c r="N61" s="31" t="s">
        <v>75</v>
      </c>
      <c r="O61" s="29">
        <v>0.67821285140562249</v>
      </c>
      <c r="P61" s="30">
        <v>1992</v>
      </c>
      <c r="Q61" s="29">
        <v>0.62038590604026844</v>
      </c>
      <c r="R61" s="30">
        <v>2385</v>
      </c>
      <c r="S61" s="29">
        <v>0.62765406525116518</v>
      </c>
      <c r="T61" s="30">
        <v>1931</v>
      </c>
      <c r="U61" s="29">
        <v>0.71505958829902494</v>
      </c>
      <c r="V61" s="30">
        <v>1848</v>
      </c>
      <c r="W61" s="29">
        <v>0.66529984623270122</v>
      </c>
      <c r="X61" s="30">
        <v>1952</v>
      </c>
    </row>
    <row r="62" spans="14:24" x14ac:dyDescent="0.25">
      <c r="N62" s="31" t="s">
        <v>76</v>
      </c>
      <c r="O62" s="29">
        <v>0.72965116279069764</v>
      </c>
      <c r="P62" s="30">
        <v>690</v>
      </c>
      <c r="Q62" s="29">
        <v>0.76973684210526316</v>
      </c>
      <c r="R62" s="30">
        <v>760</v>
      </c>
      <c r="S62" s="29">
        <v>0.71130952380952384</v>
      </c>
      <c r="T62" s="30">
        <v>672</v>
      </c>
      <c r="U62" s="29">
        <v>0.7052117263843648</v>
      </c>
      <c r="V62" s="30">
        <v>617</v>
      </c>
      <c r="W62" s="29">
        <v>0.72636815920398012</v>
      </c>
      <c r="X62" s="30">
        <v>605</v>
      </c>
    </row>
    <row r="63" spans="14:24" x14ac:dyDescent="0.25">
      <c r="N63" s="23" t="s">
        <v>77</v>
      </c>
      <c r="O63" s="46" t="s">
        <v>120</v>
      </c>
      <c r="P63" s="43" t="s">
        <v>121</v>
      </c>
      <c r="Q63" s="46" t="s">
        <v>120</v>
      </c>
      <c r="R63" s="44" t="s">
        <v>121</v>
      </c>
      <c r="S63" s="46" t="s">
        <v>120</v>
      </c>
      <c r="T63" s="44" t="s">
        <v>121</v>
      </c>
      <c r="U63" s="46" t="s">
        <v>120</v>
      </c>
      <c r="V63" s="44" t="s">
        <v>121</v>
      </c>
      <c r="W63" s="46" t="s">
        <v>120</v>
      </c>
      <c r="X63" s="44" t="s">
        <v>121</v>
      </c>
    </row>
    <row r="64" spans="14:24" x14ac:dyDescent="0.25">
      <c r="N64" s="25" t="s">
        <v>78</v>
      </c>
      <c r="O64" s="29">
        <v>0.68387533875338757</v>
      </c>
      <c r="P64" s="8">
        <v>7380</v>
      </c>
      <c r="Q64" s="29">
        <v>0.68093023255813956</v>
      </c>
      <c r="R64" s="8">
        <v>7525</v>
      </c>
      <c r="S64" s="29">
        <v>0.63428660242461921</v>
      </c>
      <c r="T64" s="8">
        <v>6434</v>
      </c>
      <c r="U64" s="29">
        <v>0.69956483899042643</v>
      </c>
      <c r="V64" s="8">
        <v>5745</v>
      </c>
      <c r="W64" s="29">
        <v>0.713341450687076</v>
      </c>
      <c r="X64" s="8">
        <v>5749</v>
      </c>
    </row>
    <row r="65" spans="14:24" x14ac:dyDescent="0.25">
      <c r="N65" s="25" t="s">
        <v>79</v>
      </c>
      <c r="O65" s="29">
        <v>0.69146183699870634</v>
      </c>
      <c r="P65" s="8">
        <v>1548</v>
      </c>
      <c r="Q65" s="29">
        <v>0.60286320254506898</v>
      </c>
      <c r="R65" s="8">
        <v>1887</v>
      </c>
      <c r="S65" s="29">
        <v>0.60564800806858299</v>
      </c>
      <c r="T65" s="8">
        <v>1984</v>
      </c>
      <c r="U65" s="29">
        <v>0.65860679332181926</v>
      </c>
      <c r="V65" s="8">
        <v>1742</v>
      </c>
      <c r="W65" s="29">
        <v>0.62477771191464138</v>
      </c>
      <c r="X65" s="8">
        <v>1691</v>
      </c>
    </row>
    <row r="66" spans="14:24" x14ac:dyDescent="0.25">
      <c r="N66" s="23" t="s">
        <v>80</v>
      </c>
      <c r="O66" s="46" t="s">
        <v>120</v>
      </c>
      <c r="P66" s="43" t="s">
        <v>121</v>
      </c>
      <c r="Q66" s="46" t="s">
        <v>120</v>
      </c>
      <c r="R66" s="44" t="s">
        <v>121</v>
      </c>
      <c r="S66" s="46" t="s">
        <v>120</v>
      </c>
      <c r="T66" s="44" t="s">
        <v>121</v>
      </c>
      <c r="U66" s="46" t="s">
        <v>120</v>
      </c>
      <c r="V66" s="44" t="s">
        <v>121</v>
      </c>
      <c r="W66" s="46" t="s">
        <v>120</v>
      </c>
      <c r="X66" s="44" t="s">
        <v>121</v>
      </c>
    </row>
    <row r="67" spans="14:24" x14ac:dyDescent="0.25">
      <c r="N67" s="31" t="s">
        <v>81</v>
      </c>
      <c r="O67" s="29">
        <v>0.67587672688629119</v>
      </c>
      <c r="P67" s="30">
        <v>1882</v>
      </c>
      <c r="Q67" s="29">
        <v>0.63730036063884599</v>
      </c>
      <c r="R67" s="30">
        <v>1941</v>
      </c>
      <c r="S67" s="29">
        <v>0.56915832842848735</v>
      </c>
      <c r="T67" s="30">
        <v>1699</v>
      </c>
      <c r="U67" s="29">
        <v>0.71313456889605153</v>
      </c>
      <c r="V67" s="30">
        <v>1241</v>
      </c>
      <c r="W67" s="29">
        <v>0.67622259696458686</v>
      </c>
      <c r="X67" s="30">
        <v>1186</v>
      </c>
    </row>
    <row r="68" spans="14:24" x14ac:dyDescent="0.25">
      <c r="N68" s="31" t="s">
        <v>82</v>
      </c>
      <c r="O68" s="29">
        <v>0.7200413223140496</v>
      </c>
      <c r="P68" s="30">
        <v>968</v>
      </c>
      <c r="Q68" s="29">
        <v>0.69582118561710393</v>
      </c>
      <c r="R68" s="30">
        <v>1029</v>
      </c>
      <c r="S68" s="29">
        <v>0.67045454545454541</v>
      </c>
      <c r="T68" s="30">
        <v>880</v>
      </c>
      <c r="U68" s="29">
        <v>0.64586160108548163</v>
      </c>
      <c r="V68" s="30">
        <v>737</v>
      </c>
      <c r="W68" s="29">
        <v>0.6678403755868545</v>
      </c>
      <c r="X68" s="30">
        <v>852</v>
      </c>
    </row>
    <row r="69" spans="14:24" x14ac:dyDescent="0.25">
      <c r="N69" s="31" t="s">
        <v>83</v>
      </c>
      <c r="O69" s="29">
        <v>0.77272727272727271</v>
      </c>
      <c r="P69" s="30">
        <v>22</v>
      </c>
      <c r="Q69" s="29">
        <v>0.76923076923076927</v>
      </c>
      <c r="R69" s="30">
        <v>27</v>
      </c>
      <c r="S69" s="29">
        <v>0.65789473684210531</v>
      </c>
      <c r="T69" s="30">
        <v>38</v>
      </c>
      <c r="U69" s="29">
        <v>0.78125</v>
      </c>
      <c r="V69" s="30">
        <v>34</v>
      </c>
      <c r="W69" s="29">
        <v>0.82222222222222219</v>
      </c>
      <c r="X69" s="30">
        <v>46</v>
      </c>
    </row>
    <row r="70" spans="14:24" x14ac:dyDescent="0.25">
      <c r="N70" s="31" t="s">
        <v>84</v>
      </c>
      <c r="O70" s="29">
        <v>0.67116663308482771</v>
      </c>
      <c r="P70" s="30">
        <v>4963</v>
      </c>
      <c r="Q70" s="29">
        <v>0.65173465497521921</v>
      </c>
      <c r="R70" s="30">
        <v>5246</v>
      </c>
      <c r="S70" s="29">
        <v>0.62894681076499259</v>
      </c>
      <c r="T70" s="30">
        <v>4720</v>
      </c>
      <c r="U70" s="29">
        <v>0.68689593167003826</v>
      </c>
      <c r="V70" s="30">
        <v>4449</v>
      </c>
      <c r="W70" s="29">
        <v>0.69556313993174057</v>
      </c>
      <c r="X70" s="30">
        <v>4396</v>
      </c>
    </row>
    <row r="71" spans="14:24" x14ac:dyDescent="0.25">
      <c r="N71" s="31" t="s">
        <v>85</v>
      </c>
      <c r="O71" s="29">
        <v>0.73235563703024753</v>
      </c>
      <c r="P71" s="30">
        <v>1093</v>
      </c>
      <c r="Q71" s="29">
        <v>0.74337040205303684</v>
      </c>
      <c r="R71" s="30">
        <v>1169</v>
      </c>
      <c r="S71" s="29">
        <v>0.67715078630897318</v>
      </c>
      <c r="T71" s="30">
        <v>1081</v>
      </c>
      <c r="U71" s="29">
        <v>0.70478983382209193</v>
      </c>
      <c r="V71" s="30">
        <v>1026</v>
      </c>
      <c r="W71" s="29">
        <v>0.72025052192066807</v>
      </c>
      <c r="X71" s="30">
        <v>960</v>
      </c>
    </row>
    <row r="72" spans="14:24" x14ac:dyDescent="0.25">
      <c r="N72" s="23" t="s">
        <v>86</v>
      </c>
      <c r="O72" s="24" t="s">
        <v>120</v>
      </c>
      <c r="P72" s="43" t="s">
        <v>121</v>
      </c>
      <c r="Q72" s="24" t="s">
        <v>120</v>
      </c>
      <c r="R72" s="44" t="s">
        <v>121</v>
      </c>
      <c r="S72" s="24" t="s">
        <v>120</v>
      </c>
      <c r="T72" s="44" t="s">
        <v>121</v>
      </c>
      <c r="U72" s="24" t="s">
        <v>120</v>
      </c>
      <c r="V72" s="44" t="s">
        <v>121</v>
      </c>
      <c r="W72" s="24" t="s">
        <v>120</v>
      </c>
      <c r="X72" s="44" t="s">
        <v>121</v>
      </c>
    </row>
    <row r="73" spans="14:24" x14ac:dyDescent="0.25">
      <c r="N73" s="25" t="s">
        <v>87</v>
      </c>
      <c r="O73" s="29">
        <v>0.6642097802976612</v>
      </c>
      <c r="P73" s="8">
        <v>7056</v>
      </c>
      <c r="Q73" s="29">
        <v>0.64478405315614618</v>
      </c>
      <c r="R73" s="8">
        <v>7525</v>
      </c>
      <c r="S73" s="29">
        <v>0.61029842012873026</v>
      </c>
      <c r="T73" s="8">
        <v>6836</v>
      </c>
      <c r="U73" s="29">
        <v>0.67482633145881576</v>
      </c>
      <c r="V73" s="8">
        <v>6049</v>
      </c>
      <c r="W73" s="29">
        <v>0.68059501922112653</v>
      </c>
      <c r="X73" s="8">
        <v>5984</v>
      </c>
    </row>
    <row r="74" spans="14:24" x14ac:dyDescent="0.25">
      <c r="N74" s="25" t="s">
        <v>88</v>
      </c>
      <c r="O74" s="29">
        <v>0.75712435233160624</v>
      </c>
      <c r="P74" s="8">
        <v>1545</v>
      </c>
      <c r="Q74" s="29">
        <v>0.7249211356466877</v>
      </c>
      <c r="R74" s="8">
        <v>1585</v>
      </c>
      <c r="S74" s="29">
        <v>0.68988269794721413</v>
      </c>
      <c r="T74" s="8">
        <v>1365</v>
      </c>
      <c r="U74" s="29">
        <v>0.73452768729641693</v>
      </c>
      <c r="V74" s="8">
        <v>1228</v>
      </c>
      <c r="W74" s="29">
        <v>0.71086398631308811</v>
      </c>
      <c r="X74" s="8">
        <v>1171</v>
      </c>
    </row>
    <row r="75" spans="14:24" x14ac:dyDescent="0.25">
      <c r="N75" s="25" t="s">
        <v>89</v>
      </c>
      <c r="O75" s="29">
        <v>0.79566563467492257</v>
      </c>
      <c r="P75" s="8">
        <v>323</v>
      </c>
      <c r="Q75" s="29">
        <v>0.86021505376344087</v>
      </c>
      <c r="R75" s="8">
        <v>280</v>
      </c>
      <c r="S75" s="29">
        <v>0.83589743589743593</v>
      </c>
      <c r="T75" s="8">
        <v>195</v>
      </c>
      <c r="U75" s="29">
        <v>0.87434554973821987</v>
      </c>
      <c r="V75" s="8">
        <v>193</v>
      </c>
      <c r="W75" s="29">
        <v>0.88644688644688641</v>
      </c>
      <c r="X75" s="8">
        <v>274</v>
      </c>
    </row>
    <row r="76" spans="14:24" x14ac:dyDescent="0.25">
      <c r="N76" s="25" t="s">
        <v>90</v>
      </c>
      <c r="O76" s="29">
        <v>1</v>
      </c>
      <c r="P76" s="8">
        <v>4</v>
      </c>
      <c r="Q76" s="29">
        <v>0.90909090909090906</v>
      </c>
      <c r="R76" s="8">
        <v>22</v>
      </c>
      <c r="S76" s="29">
        <v>0.27272727272727271</v>
      </c>
      <c r="T76" s="8">
        <v>22</v>
      </c>
      <c r="U76" s="29">
        <v>0.82352941176470584</v>
      </c>
      <c r="V76" s="8">
        <v>17</v>
      </c>
      <c r="W76" s="29">
        <v>0.88644688644688641</v>
      </c>
      <c r="X76" s="8">
        <v>11</v>
      </c>
    </row>
    <row r="77" spans="14:24" x14ac:dyDescent="0.25">
      <c r="N77" s="23" t="s">
        <v>91</v>
      </c>
      <c r="O77" s="46" t="s">
        <v>120</v>
      </c>
      <c r="P77" s="43" t="s">
        <v>121</v>
      </c>
      <c r="Q77" s="46" t="s">
        <v>120</v>
      </c>
      <c r="R77" s="44" t="s">
        <v>121</v>
      </c>
      <c r="S77" s="46" t="s">
        <v>120</v>
      </c>
      <c r="T77" s="44" t="s">
        <v>121</v>
      </c>
      <c r="U77" s="46" t="s">
        <v>120</v>
      </c>
      <c r="V77" s="44" t="s">
        <v>121</v>
      </c>
      <c r="W77" s="46" t="s">
        <v>120</v>
      </c>
      <c r="X77" s="44" t="s">
        <v>121</v>
      </c>
    </row>
    <row r="78" spans="14:24" x14ac:dyDescent="0.25">
      <c r="N78" s="31" t="s">
        <v>92</v>
      </c>
      <c r="O78" s="29">
        <v>0.79814385150812062</v>
      </c>
      <c r="P78" s="30">
        <v>431</v>
      </c>
      <c r="Q78" s="29">
        <v>0.75671140939597314</v>
      </c>
      <c r="R78" s="30">
        <v>596</v>
      </c>
      <c r="S78" s="29">
        <v>0.74369747899159666</v>
      </c>
      <c r="T78" s="30">
        <v>476</v>
      </c>
      <c r="U78" s="29">
        <v>0.8061002178649237</v>
      </c>
      <c r="V78" s="30">
        <v>459</v>
      </c>
      <c r="W78" s="29">
        <v>0.71671388101983002</v>
      </c>
      <c r="X78" s="30">
        <v>353</v>
      </c>
    </row>
    <row r="79" spans="14:24" x14ac:dyDescent="0.25">
      <c r="N79" s="31" t="s">
        <v>93</v>
      </c>
      <c r="O79" s="29">
        <v>0.67936152338280598</v>
      </c>
      <c r="P79" s="30">
        <v>3571</v>
      </c>
      <c r="Q79" s="29">
        <v>0.64400206825232675</v>
      </c>
      <c r="R79" s="30">
        <v>3868</v>
      </c>
      <c r="S79" s="29">
        <v>0.6263408820023838</v>
      </c>
      <c r="T79" s="30">
        <v>3356</v>
      </c>
      <c r="U79" s="29">
        <v>0.68788291354663034</v>
      </c>
      <c r="V79" s="30">
        <v>2938</v>
      </c>
      <c r="W79" s="29">
        <v>0.72664485641584875</v>
      </c>
      <c r="X79" s="30">
        <v>2751</v>
      </c>
    </row>
    <row r="80" spans="14:24" x14ac:dyDescent="0.25">
      <c r="N80" s="31" t="s">
        <v>94</v>
      </c>
      <c r="O80" s="29">
        <v>0.6658238516645596</v>
      </c>
      <c r="P80" s="30">
        <v>2373</v>
      </c>
      <c r="Q80" s="29">
        <v>0.6786001609010458</v>
      </c>
      <c r="R80" s="30">
        <v>2486</v>
      </c>
      <c r="S80" s="29">
        <v>0.58672086720867211</v>
      </c>
      <c r="T80" s="30">
        <v>2214</v>
      </c>
      <c r="U80" s="29">
        <v>0.67596671561429267</v>
      </c>
      <c r="V80" s="30">
        <v>2043</v>
      </c>
      <c r="W80" s="29">
        <v>0.66683366733466931</v>
      </c>
      <c r="X80" s="30">
        <v>1996</v>
      </c>
    </row>
    <row r="81" spans="14:24" x14ac:dyDescent="0.25">
      <c r="N81" s="31" t="s">
        <v>95</v>
      </c>
      <c r="O81" s="29">
        <v>0.91338582677165359</v>
      </c>
      <c r="P81" s="30">
        <v>127</v>
      </c>
      <c r="Q81" s="29">
        <v>0.89075630252100846</v>
      </c>
      <c r="R81" s="30">
        <v>119</v>
      </c>
      <c r="S81" s="29">
        <v>0.93877551020408168</v>
      </c>
      <c r="T81" s="30">
        <v>98</v>
      </c>
      <c r="U81" s="29">
        <v>0.967741935483871</v>
      </c>
      <c r="V81" s="30">
        <v>62</v>
      </c>
      <c r="W81" s="29">
        <v>0.91891891891891897</v>
      </c>
      <c r="X81" s="30">
        <v>37</v>
      </c>
    </row>
    <row r="82" spans="14:24" x14ac:dyDescent="0.25">
      <c r="N82" s="31" t="s">
        <v>96</v>
      </c>
      <c r="O82" s="29">
        <v>0.64097560975609758</v>
      </c>
      <c r="P82" s="30">
        <v>2050</v>
      </c>
      <c r="Q82" s="29">
        <v>0.61501443695861402</v>
      </c>
      <c r="R82" s="30">
        <v>2078</v>
      </c>
      <c r="S82" s="29">
        <v>0.611138014527845</v>
      </c>
      <c r="T82" s="30">
        <v>2065</v>
      </c>
      <c r="U82" s="29">
        <v>0.64655172413793105</v>
      </c>
      <c r="V82" s="30">
        <v>1740</v>
      </c>
      <c r="W82" s="29">
        <v>0.6298399586990191</v>
      </c>
      <c r="X82" s="30">
        <v>1937</v>
      </c>
    </row>
    <row r="83" spans="14:24" x14ac:dyDescent="0.25">
      <c r="N83" s="31" t="s">
        <v>97</v>
      </c>
      <c r="O83" s="29">
        <v>0.89673913043478259</v>
      </c>
      <c r="P83" s="30">
        <v>368</v>
      </c>
      <c r="Q83" s="29">
        <v>0.9427480916030534</v>
      </c>
      <c r="R83" s="30">
        <v>262</v>
      </c>
      <c r="S83" s="29">
        <v>0.83495145631067957</v>
      </c>
      <c r="T83" s="30">
        <v>206</v>
      </c>
      <c r="U83" s="29">
        <v>0.86497890295358648</v>
      </c>
      <c r="V83" s="30">
        <v>237</v>
      </c>
      <c r="W83" s="29">
        <v>0.87988826815642462</v>
      </c>
      <c r="X83" s="30">
        <v>358</v>
      </c>
    </row>
    <row r="84" spans="14:24" x14ac:dyDescent="0.25">
      <c r="N84" s="23" t="s">
        <v>102</v>
      </c>
      <c r="O84" s="47" t="s">
        <v>120</v>
      </c>
      <c r="P84" s="48" t="s">
        <v>121</v>
      </c>
      <c r="Q84" s="47" t="s">
        <v>120</v>
      </c>
      <c r="R84" s="49" t="s">
        <v>121</v>
      </c>
      <c r="S84" s="47" t="s">
        <v>120</v>
      </c>
      <c r="T84" s="49" t="s">
        <v>121</v>
      </c>
      <c r="U84" s="47" t="s">
        <v>120</v>
      </c>
      <c r="V84" s="49" t="s">
        <v>121</v>
      </c>
      <c r="W84" s="47" t="s">
        <v>120</v>
      </c>
      <c r="X84" s="49" t="s">
        <v>121</v>
      </c>
    </row>
    <row r="85" spans="14:24" x14ac:dyDescent="0.25">
      <c r="N85" s="31" t="s">
        <v>103</v>
      </c>
      <c r="O85" s="29">
        <v>0.67406494040279485</v>
      </c>
      <c r="P85" s="6">
        <v>4866</v>
      </c>
      <c r="Q85" s="29">
        <v>0.66283904177390618</v>
      </c>
      <c r="R85" s="6">
        <v>5051</v>
      </c>
      <c r="S85" s="29">
        <v>0.63225237149790425</v>
      </c>
      <c r="T85" s="6">
        <v>4533</v>
      </c>
      <c r="U85" s="29">
        <v>0.69880418535127053</v>
      </c>
      <c r="V85" s="6">
        <v>4014</v>
      </c>
      <c r="W85" s="29">
        <v>0.70102840352595497</v>
      </c>
      <c r="X85" s="6">
        <v>4084</v>
      </c>
    </row>
    <row r="86" spans="14:24" x14ac:dyDescent="0.25">
      <c r="N86" s="31" t="s">
        <v>104</v>
      </c>
      <c r="O86" s="29">
        <v>0.69817823732151651</v>
      </c>
      <c r="P86" s="6">
        <v>4062</v>
      </c>
      <c r="Q86" s="29">
        <v>0.66796606282962623</v>
      </c>
      <c r="R86" s="6">
        <v>4361</v>
      </c>
      <c r="S86" s="29">
        <v>0.62187902187902189</v>
      </c>
      <c r="T86" s="6">
        <v>3885</v>
      </c>
      <c r="U86" s="29">
        <v>0.67895191477109129</v>
      </c>
      <c r="V86" s="6">
        <v>3473</v>
      </c>
      <c r="W86" s="29">
        <v>0.68295589988081051</v>
      </c>
      <c r="X86" s="6">
        <v>3356</v>
      </c>
    </row>
    <row r="87" spans="14:24" x14ac:dyDescent="0.25">
      <c r="N87" s="23" t="s">
        <v>110</v>
      </c>
      <c r="O87" s="47" t="s">
        <v>120</v>
      </c>
      <c r="P87" s="48" t="s">
        <v>121</v>
      </c>
      <c r="Q87" s="47" t="s">
        <v>120</v>
      </c>
      <c r="R87" s="49" t="s">
        <v>121</v>
      </c>
      <c r="S87" s="47" t="s">
        <v>120</v>
      </c>
      <c r="T87" s="49" t="s">
        <v>121</v>
      </c>
      <c r="U87" s="47" t="s">
        <v>120</v>
      </c>
      <c r="V87" s="49" t="s">
        <v>121</v>
      </c>
      <c r="W87" s="47" t="s">
        <v>120</v>
      </c>
      <c r="X87" s="49" t="s">
        <v>121</v>
      </c>
    </row>
    <row r="88" spans="14:24" x14ac:dyDescent="0.25">
      <c r="N88" s="31" t="s">
        <v>107</v>
      </c>
      <c r="O88" s="29">
        <v>0.57449962935507781</v>
      </c>
      <c r="P88" s="30">
        <v>1350</v>
      </c>
      <c r="Q88" s="29">
        <v>0.52124891587163924</v>
      </c>
      <c r="R88" s="30">
        <v>1153</v>
      </c>
      <c r="S88" s="29">
        <v>0.53081232492997199</v>
      </c>
      <c r="T88" s="30">
        <v>714</v>
      </c>
      <c r="U88" s="29">
        <v>0.61809045226130654</v>
      </c>
      <c r="V88" s="30">
        <v>799</v>
      </c>
      <c r="W88" s="29">
        <v>0.5736434108527132</v>
      </c>
      <c r="X88" s="30">
        <v>904</v>
      </c>
    </row>
    <row r="89" spans="14:24" x14ac:dyDescent="0.25">
      <c r="N89" s="31" t="s">
        <v>108</v>
      </c>
      <c r="O89" s="29">
        <v>0.71202185792349726</v>
      </c>
      <c r="P89" s="30">
        <v>1831</v>
      </c>
      <c r="Q89" s="29">
        <v>0.70053475935828879</v>
      </c>
      <c r="R89" s="30">
        <v>2244</v>
      </c>
      <c r="S89" s="29">
        <v>0.67978620019436342</v>
      </c>
      <c r="T89" s="30">
        <v>2059</v>
      </c>
      <c r="U89" s="29">
        <v>0.72505800464037118</v>
      </c>
      <c r="V89" s="30">
        <v>1725</v>
      </c>
      <c r="W89" s="29">
        <v>0.70584829183555298</v>
      </c>
      <c r="X89" s="30">
        <v>1727</v>
      </c>
    </row>
    <row r="90" spans="14:24" x14ac:dyDescent="0.25">
      <c r="N90" s="31" t="s">
        <v>109</v>
      </c>
      <c r="O90" s="29">
        <v>0.70019193857965456</v>
      </c>
      <c r="P90" s="30">
        <v>2605</v>
      </c>
      <c r="Q90" s="29">
        <v>0.68741159830268739</v>
      </c>
      <c r="R90" s="30">
        <v>2828</v>
      </c>
      <c r="S90" s="29">
        <v>0.62066447608616282</v>
      </c>
      <c r="T90" s="30">
        <v>2739</v>
      </c>
      <c r="U90" s="29">
        <v>0.7087840761575076</v>
      </c>
      <c r="V90" s="30">
        <v>2311</v>
      </c>
      <c r="W90" s="29">
        <v>0.69210526315789478</v>
      </c>
      <c r="X90" s="30">
        <v>2281</v>
      </c>
    </row>
    <row r="91" spans="14:24" x14ac:dyDescent="0.25">
      <c r="N91" s="31" t="s">
        <v>83</v>
      </c>
      <c r="O91" s="29">
        <v>0.7046467218332273</v>
      </c>
      <c r="P91" s="30">
        <v>3142</v>
      </c>
      <c r="Q91" s="29">
        <v>0.67294413057124924</v>
      </c>
      <c r="R91" s="30">
        <v>3187</v>
      </c>
      <c r="S91" s="29">
        <v>0.62078458362009636</v>
      </c>
      <c r="T91" s="30">
        <v>2906</v>
      </c>
      <c r="U91" s="29">
        <v>0.67257638626933236</v>
      </c>
      <c r="V91" s="30">
        <v>2652</v>
      </c>
      <c r="W91" s="29">
        <v>0.72842438638163098</v>
      </c>
      <c r="X91" s="30">
        <v>2528</v>
      </c>
    </row>
  </sheetData>
  <mergeCells count="5">
    <mergeCell ref="O50:P50"/>
    <mergeCell ref="Q50:R50"/>
    <mergeCell ref="S50:T50"/>
    <mergeCell ref="U50:V50"/>
    <mergeCell ref="W50:X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headcount</vt:lpstr>
      <vt:lpstr>headcount_grpahs</vt:lpstr>
      <vt:lpstr>National_headcount</vt:lpstr>
      <vt:lpstr>major</vt:lpstr>
      <vt:lpstr>credits_FTE</vt:lpstr>
      <vt:lpstr>CourseCompletion</vt:lpstr>
      <vt:lpstr>cc_graphs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</cp:lastModifiedBy>
  <cp:lastPrinted>2015-08-20T04:19:18Z</cp:lastPrinted>
  <dcterms:created xsi:type="dcterms:W3CDTF">2015-05-26T01:49:53Z</dcterms:created>
  <dcterms:modified xsi:type="dcterms:W3CDTF">2015-08-28T01:00:37Z</dcterms:modified>
</cp:coreProperties>
</file>