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/>
  </bookViews>
  <sheets>
    <sheet name="Headcount" sheetId="1" r:id="rId1"/>
    <sheet name="headcount_graphs" sheetId="14" r:id="rId2"/>
    <sheet name="average_Credits" sheetId="7" r:id="rId3"/>
    <sheet name="credits_FTE" sheetId="8" r:id="rId4"/>
    <sheet name="credits_expanded" sheetId="10" r:id="rId5"/>
    <sheet name="headcountUpDown" sheetId="3" r:id="rId6"/>
    <sheet name="major" sheetId="2" r:id="rId7"/>
    <sheet name="New_Students" sheetId="4" r:id="rId8"/>
    <sheet name="national_campus" sheetId="5" r:id="rId9"/>
    <sheet name="CC" sheetId="6" r:id="rId10"/>
    <sheet name="CC_graphs" sheetId="15" r:id="rId11"/>
    <sheet name="section" sheetId="9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5" l="1"/>
  <c r="O40" i="15"/>
  <c r="P40" i="15"/>
  <c r="Q40" i="15"/>
  <c r="M40" i="15"/>
  <c r="N37" i="15"/>
  <c r="O37" i="15"/>
  <c r="P37" i="15"/>
  <c r="Q37" i="15"/>
  <c r="M37" i="15"/>
  <c r="N29" i="15"/>
  <c r="O29" i="15"/>
  <c r="P29" i="15"/>
  <c r="Q29" i="15"/>
  <c r="M29" i="15"/>
  <c r="N24" i="15"/>
  <c r="O24" i="15"/>
  <c r="P24" i="15"/>
  <c r="Q24" i="15"/>
  <c r="M24" i="15"/>
  <c r="N18" i="15"/>
  <c r="O18" i="15"/>
  <c r="P18" i="15"/>
  <c r="Q18" i="15"/>
  <c r="M18" i="15"/>
  <c r="N15" i="15"/>
  <c r="O15" i="15"/>
  <c r="P15" i="15"/>
  <c r="Q15" i="15"/>
  <c r="M15" i="15"/>
  <c r="N9" i="15"/>
  <c r="O9" i="15"/>
  <c r="P9" i="15"/>
  <c r="Q9" i="15"/>
  <c r="M9" i="15"/>
  <c r="N5" i="15"/>
  <c r="O5" i="15"/>
  <c r="P5" i="15"/>
  <c r="Q5" i="15"/>
  <c r="M5" i="15"/>
  <c r="N3" i="15"/>
  <c r="O3" i="15"/>
  <c r="P3" i="15"/>
  <c r="Q3" i="15"/>
  <c r="M3" i="15"/>
  <c r="Q41" i="15"/>
  <c r="P41" i="15"/>
  <c r="O42" i="15"/>
  <c r="O41" i="15"/>
  <c r="N42" i="15"/>
  <c r="N41" i="15"/>
  <c r="N4" i="15"/>
  <c r="O4" i="15"/>
  <c r="P4" i="15"/>
  <c r="Q4" i="15"/>
  <c r="N6" i="15"/>
  <c r="O6" i="15"/>
  <c r="P6" i="15"/>
  <c r="Q6" i="15"/>
  <c r="N7" i="15"/>
  <c r="O7" i="15"/>
  <c r="P7" i="15"/>
  <c r="Q7" i="15"/>
  <c r="N8" i="15"/>
  <c r="O8" i="15"/>
  <c r="P8" i="15"/>
  <c r="Q8" i="15"/>
  <c r="N10" i="15"/>
  <c r="O10" i="15"/>
  <c r="P10" i="15"/>
  <c r="Q10" i="15"/>
  <c r="N11" i="15"/>
  <c r="O11" i="15"/>
  <c r="P11" i="15"/>
  <c r="Q11" i="15"/>
  <c r="N12" i="15"/>
  <c r="O12" i="15"/>
  <c r="P12" i="15"/>
  <c r="Q12" i="15"/>
  <c r="N13" i="15"/>
  <c r="O13" i="15"/>
  <c r="P13" i="15"/>
  <c r="Q13" i="15"/>
  <c r="N14" i="15"/>
  <c r="O14" i="15"/>
  <c r="P14" i="15"/>
  <c r="Q14" i="15"/>
  <c r="N16" i="15"/>
  <c r="O16" i="15"/>
  <c r="P16" i="15"/>
  <c r="Q16" i="15"/>
  <c r="N17" i="15"/>
  <c r="O17" i="15"/>
  <c r="P17" i="15"/>
  <c r="Q17" i="15"/>
  <c r="N19" i="15"/>
  <c r="O19" i="15"/>
  <c r="P19" i="15"/>
  <c r="Q19" i="15"/>
  <c r="N20" i="15"/>
  <c r="O20" i="15"/>
  <c r="P20" i="15"/>
  <c r="Q20" i="15"/>
  <c r="N21" i="15"/>
  <c r="O21" i="15"/>
  <c r="P21" i="15"/>
  <c r="Q21" i="15"/>
  <c r="N22" i="15"/>
  <c r="O22" i="15"/>
  <c r="P22" i="15"/>
  <c r="Q22" i="15"/>
  <c r="N23" i="15"/>
  <c r="O23" i="15"/>
  <c r="P23" i="15"/>
  <c r="Q23" i="15"/>
  <c r="N25" i="15"/>
  <c r="O25" i="15"/>
  <c r="P25" i="15"/>
  <c r="Q25" i="15"/>
  <c r="N26" i="15"/>
  <c r="O26" i="15"/>
  <c r="P26" i="15"/>
  <c r="Q26" i="15"/>
  <c r="N27" i="15"/>
  <c r="O27" i="15"/>
  <c r="P27" i="15"/>
  <c r="Q27" i="15"/>
  <c r="N28" i="15"/>
  <c r="O28" i="15"/>
  <c r="P28" i="15"/>
  <c r="Q28" i="15"/>
  <c r="N30" i="15"/>
  <c r="O30" i="15"/>
  <c r="P30" i="15"/>
  <c r="Q30" i="15"/>
  <c r="N31" i="15"/>
  <c r="O31" i="15"/>
  <c r="P31" i="15"/>
  <c r="Q31" i="15"/>
  <c r="N32" i="15"/>
  <c r="O32" i="15"/>
  <c r="P32" i="15"/>
  <c r="Q32" i="15"/>
  <c r="N33" i="15"/>
  <c r="O33" i="15"/>
  <c r="P33" i="15"/>
  <c r="Q33" i="15"/>
  <c r="N34" i="15"/>
  <c r="O34" i="15"/>
  <c r="P34" i="15"/>
  <c r="Q34" i="15"/>
  <c r="N35" i="15"/>
  <c r="O35" i="15"/>
  <c r="P35" i="15"/>
  <c r="Q35" i="15"/>
  <c r="N36" i="15"/>
  <c r="O36" i="15"/>
  <c r="P36" i="15"/>
  <c r="Q36" i="15"/>
  <c r="N38" i="15"/>
  <c r="O38" i="15"/>
  <c r="P38" i="15"/>
  <c r="Q38" i="15"/>
  <c r="N39" i="15"/>
  <c r="O39" i="15"/>
  <c r="P39" i="15"/>
  <c r="Q39" i="15"/>
  <c r="P42" i="15"/>
  <c r="Q42" i="15"/>
  <c r="N43" i="15"/>
  <c r="O43" i="15"/>
  <c r="P43" i="15"/>
  <c r="Q43" i="15"/>
  <c r="N44" i="15"/>
  <c r="O44" i="15"/>
  <c r="P44" i="15"/>
  <c r="Q44" i="15"/>
  <c r="Q2" i="15"/>
  <c r="P2" i="15"/>
  <c r="O2" i="15"/>
  <c r="N2" i="15"/>
  <c r="L40" i="15"/>
  <c r="L41" i="15"/>
  <c r="M41" i="15"/>
  <c r="L42" i="15"/>
  <c r="M42" i="15"/>
  <c r="L43" i="15"/>
  <c r="M43" i="15"/>
  <c r="L44" i="15"/>
  <c r="M44" i="15"/>
  <c r="L36" i="15"/>
  <c r="M36" i="15"/>
  <c r="L37" i="15"/>
  <c r="L38" i="15"/>
  <c r="M38" i="15"/>
  <c r="L39" i="15"/>
  <c r="M39" i="15"/>
  <c r="L34" i="15"/>
  <c r="M34" i="15"/>
  <c r="L35" i="15"/>
  <c r="M35" i="15"/>
  <c r="M4" i="15"/>
  <c r="M6" i="15"/>
  <c r="M7" i="15"/>
  <c r="M8" i="15"/>
  <c r="M10" i="15"/>
  <c r="M11" i="15"/>
  <c r="M12" i="15"/>
  <c r="M13" i="15"/>
  <c r="M14" i="15"/>
  <c r="M16" i="15"/>
  <c r="M17" i="15"/>
  <c r="M19" i="15"/>
  <c r="M20" i="15"/>
  <c r="M21" i="15"/>
  <c r="M22" i="15"/>
  <c r="M23" i="15"/>
  <c r="M25" i="15"/>
  <c r="M26" i="15"/>
  <c r="M27" i="15"/>
  <c r="M28" i="15"/>
  <c r="M30" i="15"/>
  <c r="M31" i="15"/>
  <c r="M32" i="15"/>
  <c r="M33" i="15"/>
  <c r="M2" i="15"/>
  <c r="L3" i="15"/>
  <c r="L4" i="15"/>
  <c r="L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2" i="15"/>
  <c r="F91" i="14" l="1"/>
  <c r="E91" i="14"/>
  <c r="D91" i="14"/>
  <c r="C91" i="14"/>
  <c r="B91" i="14"/>
  <c r="F90" i="14"/>
  <c r="E90" i="14"/>
  <c r="D90" i="14"/>
  <c r="C90" i="14"/>
  <c r="B90" i="14"/>
  <c r="F89" i="14"/>
  <c r="E89" i="14"/>
  <c r="D89" i="14"/>
  <c r="C89" i="14"/>
  <c r="B89" i="14"/>
  <c r="F88" i="14"/>
  <c r="E88" i="14"/>
  <c r="D88" i="14"/>
  <c r="C88" i="14"/>
  <c r="B88" i="14"/>
  <c r="F66" i="14"/>
  <c r="E66" i="14"/>
  <c r="D66" i="14"/>
  <c r="C66" i="14"/>
  <c r="B66" i="14"/>
  <c r="F65" i="14"/>
  <c r="E65" i="14"/>
  <c r="D65" i="14"/>
  <c r="C65" i="14"/>
  <c r="B65" i="14"/>
  <c r="F44" i="14"/>
  <c r="E44" i="14"/>
  <c r="D44" i="14"/>
  <c r="C44" i="14"/>
  <c r="B44" i="14"/>
  <c r="F43" i="14"/>
  <c r="E43" i="14"/>
  <c r="D43" i="14"/>
  <c r="C43" i="14"/>
  <c r="B43" i="14"/>
  <c r="I4" i="9" l="1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J8" i="9"/>
  <c r="K8" i="9"/>
  <c r="L8" i="9"/>
  <c r="M8" i="9"/>
  <c r="J3" i="9"/>
  <c r="K3" i="9"/>
  <c r="L3" i="9"/>
  <c r="M3" i="9"/>
  <c r="I3" i="9"/>
  <c r="U39" i="10"/>
  <c r="U38" i="10"/>
  <c r="U36" i="10"/>
  <c r="U35" i="10"/>
  <c r="U34" i="10"/>
  <c r="U33" i="10"/>
  <c r="U32" i="10"/>
  <c r="U31" i="10"/>
  <c r="U30" i="10"/>
  <c r="U28" i="10"/>
  <c r="U27" i="10"/>
  <c r="U26" i="10"/>
  <c r="U25" i="10"/>
  <c r="U23" i="10"/>
  <c r="U22" i="10"/>
  <c r="U21" i="10"/>
  <c r="U20" i="10"/>
  <c r="U19" i="10"/>
  <c r="U17" i="10"/>
  <c r="U16" i="10"/>
  <c r="U14" i="10"/>
  <c r="U13" i="10"/>
  <c r="U12" i="10"/>
  <c r="U11" i="10"/>
  <c r="U10" i="10"/>
  <c r="U8" i="10"/>
  <c r="U7" i="10"/>
  <c r="U6" i="10"/>
  <c r="U4" i="10"/>
  <c r="Q39" i="10"/>
  <c r="Q38" i="10"/>
  <c r="Q36" i="10"/>
  <c r="Q35" i="10"/>
  <c r="Q34" i="10"/>
  <c r="Q33" i="10"/>
  <c r="Q32" i="10"/>
  <c r="Q31" i="10"/>
  <c r="Q30" i="10"/>
  <c r="Q28" i="10"/>
  <c r="Q27" i="10"/>
  <c r="Q26" i="10"/>
  <c r="Q25" i="10"/>
  <c r="Q23" i="10"/>
  <c r="Q22" i="10"/>
  <c r="Q21" i="10"/>
  <c r="Q20" i="10"/>
  <c r="Q19" i="10"/>
  <c r="Q17" i="10"/>
  <c r="Q16" i="10"/>
  <c r="Q14" i="10"/>
  <c r="Q13" i="10"/>
  <c r="Q12" i="10"/>
  <c r="Q11" i="10"/>
  <c r="Q10" i="10"/>
  <c r="Q8" i="10"/>
  <c r="Q7" i="10"/>
  <c r="Q6" i="10"/>
  <c r="Q4" i="10"/>
  <c r="M39" i="10"/>
  <c r="M38" i="10"/>
  <c r="M36" i="10"/>
  <c r="M35" i="10"/>
  <c r="M34" i="10"/>
  <c r="M33" i="10"/>
  <c r="M32" i="10"/>
  <c r="M31" i="10"/>
  <c r="M30" i="10"/>
  <c r="M28" i="10"/>
  <c r="M27" i="10"/>
  <c r="M26" i="10"/>
  <c r="M25" i="10"/>
  <c r="M23" i="10"/>
  <c r="M22" i="10"/>
  <c r="M21" i="10"/>
  <c r="M20" i="10"/>
  <c r="M19" i="10"/>
  <c r="M17" i="10"/>
  <c r="M16" i="10"/>
  <c r="M14" i="10"/>
  <c r="M13" i="10"/>
  <c r="M12" i="10"/>
  <c r="M11" i="10"/>
  <c r="M10" i="10"/>
  <c r="M8" i="10"/>
  <c r="M7" i="10"/>
  <c r="M6" i="10"/>
  <c r="M4" i="10"/>
  <c r="I39" i="10"/>
  <c r="I38" i="10"/>
  <c r="I36" i="10"/>
  <c r="I35" i="10"/>
  <c r="I34" i="10"/>
  <c r="I33" i="10"/>
  <c r="I32" i="10"/>
  <c r="I31" i="10"/>
  <c r="I30" i="10"/>
  <c r="I28" i="10"/>
  <c r="I27" i="10"/>
  <c r="I26" i="10"/>
  <c r="I25" i="10"/>
  <c r="I23" i="10"/>
  <c r="I22" i="10"/>
  <c r="I21" i="10"/>
  <c r="I20" i="10"/>
  <c r="I19" i="10"/>
  <c r="I17" i="10"/>
  <c r="I16" i="10"/>
  <c r="I14" i="10"/>
  <c r="I13" i="10"/>
  <c r="I12" i="10"/>
  <c r="I11" i="10"/>
  <c r="I10" i="10"/>
  <c r="I8" i="10"/>
  <c r="I7" i="10"/>
  <c r="I6" i="10"/>
  <c r="I4" i="10"/>
  <c r="E39" i="10"/>
  <c r="E38" i="10"/>
  <c r="E34" i="10"/>
  <c r="E35" i="10"/>
  <c r="E36" i="10"/>
  <c r="E33" i="10"/>
  <c r="E32" i="10"/>
  <c r="E31" i="10"/>
  <c r="E30" i="10"/>
  <c r="E28" i="10"/>
  <c r="E27" i="10"/>
  <c r="E26" i="10"/>
  <c r="E25" i="10"/>
  <c r="E21" i="10"/>
  <c r="E22" i="10"/>
  <c r="E23" i="10"/>
  <c r="E20" i="10"/>
  <c r="E19" i="10"/>
  <c r="E17" i="10"/>
  <c r="E16" i="10"/>
  <c r="E13" i="10"/>
  <c r="E14" i="10"/>
  <c r="E12" i="10"/>
  <c r="E11" i="10"/>
  <c r="E10" i="10"/>
  <c r="E7" i="10"/>
  <c r="E8" i="10"/>
  <c r="E6" i="10"/>
  <c r="E4" i="10"/>
  <c r="B17" i="9" l="1"/>
  <c r="C17" i="9"/>
  <c r="D17" i="9"/>
  <c r="E17" i="9"/>
  <c r="F17" i="9"/>
  <c r="B8" i="9"/>
  <c r="C8" i="9"/>
  <c r="D8" i="9"/>
  <c r="E8" i="9"/>
  <c r="F8" i="9"/>
  <c r="J32" i="5" l="1"/>
  <c r="J31" i="5"/>
  <c r="H32" i="5"/>
  <c r="H31" i="5"/>
  <c r="F32" i="5"/>
  <c r="F31" i="5"/>
  <c r="D32" i="5"/>
  <c r="D31" i="5"/>
  <c r="B32" i="5"/>
  <c r="B31" i="5"/>
  <c r="J32" i="4"/>
  <c r="J31" i="4"/>
  <c r="H32" i="4"/>
  <c r="H31" i="4"/>
  <c r="F32" i="4"/>
  <c r="F31" i="4"/>
  <c r="D32" i="4"/>
  <c r="D31" i="4"/>
  <c r="B32" i="4"/>
  <c r="B31" i="4"/>
  <c r="M38" i="3"/>
  <c r="M37" i="3"/>
  <c r="L38" i="3"/>
  <c r="L37" i="3"/>
  <c r="J38" i="3"/>
  <c r="H38" i="3"/>
  <c r="F38" i="3"/>
  <c r="D38" i="3"/>
  <c r="B38" i="3"/>
  <c r="J37" i="3"/>
  <c r="H37" i="3"/>
  <c r="F37" i="3"/>
  <c r="D37" i="3"/>
  <c r="B37" i="3"/>
  <c r="J38" i="1"/>
  <c r="J37" i="1"/>
  <c r="H38" i="1"/>
  <c r="H37" i="1"/>
  <c r="F38" i="1"/>
  <c r="F37" i="1"/>
  <c r="D38" i="1"/>
  <c r="D37" i="1"/>
  <c r="B38" i="1"/>
  <c r="B37" i="1"/>
  <c r="J29" i="5"/>
  <c r="H29" i="5"/>
  <c r="F29" i="5"/>
  <c r="D29" i="5"/>
  <c r="B29" i="5"/>
  <c r="J28" i="5"/>
  <c r="H28" i="5"/>
  <c r="F28" i="5"/>
  <c r="D28" i="5"/>
  <c r="B28" i="5"/>
  <c r="J27" i="5"/>
  <c r="H27" i="5"/>
  <c r="F27" i="5"/>
  <c r="D27" i="5"/>
  <c r="B27" i="5"/>
  <c r="J26" i="5"/>
  <c r="H26" i="5"/>
  <c r="F26" i="5"/>
  <c r="D26" i="5"/>
  <c r="B26" i="5"/>
  <c r="J25" i="5"/>
  <c r="H25" i="5"/>
  <c r="F25" i="5"/>
  <c r="D25" i="5"/>
  <c r="B25" i="5"/>
  <c r="J24" i="5"/>
  <c r="H24" i="5"/>
  <c r="F24" i="5"/>
  <c r="D24" i="5"/>
  <c r="B24" i="5"/>
  <c r="J23" i="5"/>
  <c r="H23" i="5"/>
  <c r="F23" i="5"/>
  <c r="D23" i="5"/>
  <c r="B23" i="5"/>
  <c r="J21" i="5"/>
  <c r="H21" i="5"/>
  <c r="F21" i="5"/>
  <c r="D21" i="5"/>
  <c r="B21" i="5"/>
  <c r="J20" i="5"/>
  <c r="H20" i="5"/>
  <c r="F20" i="5"/>
  <c r="D20" i="5"/>
  <c r="B20" i="5"/>
  <c r="J19" i="5"/>
  <c r="H19" i="5"/>
  <c r="F19" i="5"/>
  <c r="D19" i="5"/>
  <c r="B19" i="5"/>
  <c r="J18" i="5"/>
  <c r="H18" i="5"/>
  <c r="F18" i="5"/>
  <c r="D18" i="5"/>
  <c r="B18" i="5"/>
  <c r="J16" i="5"/>
  <c r="H16" i="5"/>
  <c r="F16" i="5"/>
  <c r="D16" i="5"/>
  <c r="B16" i="5"/>
  <c r="J15" i="5"/>
  <c r="H15" i="5"/>
  <c r="F15" i="5"/>
  <c r="D15" i="5"/>
  <c r="B15" i="5"/>
  <c r="J14" i="5"/>
  <c r="H14" i="5"/>
  <c r="F14" i="5"/>
  <c r="D14" i="5"/>
  <c r="B14" i="5"/>
  <c r="J13" i="5"/>
  <c r="H13" i="5"/>
  <c r="F13" i="5"/>
  <c r="D13" i="5"/>
  <c r="B13" i="5"/>
  <c r="J12" i="5"/>
  <c r="H12" i="5"/>
  <c r="F12" i="5"/>
  <c r="D12" i="5"/>
  <c r="B12" i="5"/>
  <c r="J10" i="5"/>
  <c r="H10" i="5"/>
  <c r="F10" i="5"/>
  <c r="D10" i="5"/>
  <c r="B10" i="5"/>
  <c r="J9" i="5"/>
  <c r="H9" i="5"/>
  <c r="F9" i="5"/>
  <c r="D9" i="5"/>
  <c r="B9" i="5"/>
  <c r="J7" i="5"/>
  <c r="H7" i="5"/>
  <c r="F7" i="5"/>
  <c r="D7" i="5"/>
  <c r="B7" i="5"/>
  <c r="J6" i="5"/>
  <c r="H6" i="5"/>
  <c r="F6" i="5"/>
  <c r="D6" i="5"/>
  <c r="B6" i="5"/>
  <c r="J5" i="5"/>
  <c r="H5" i="5"/>
  <c r="F5" i="5"/>
  <c r="D5" i="5"/>
  <c r="B5" i="5"/>
  <c r="J3" i="5"/>
  <c r="H3" i="5"/>
  <c r="F3" i="5"/>
  <c r="D3" i="5"/>
  <c r="B3" i="5"/>
  <c r="J29" i="4"/>
  <c r="H29" i="4"/>
  <c r="F29" i="4"/>
  <c r="D29" i="4"/>
  <c r="B29" i="4"/>
  <c r="J28" i="4"/>
  <c r="H28" i="4"/>
  <c r="F28" i="4"/>
  <c r="D28" i="4"/>
  <c r="B28" i="4"/>
  <c r="J27" i="4"/>
  <c r="H27" i="4"/>
  <c r="F27" i="4"/>
  <c r="D27" i="4"/>
  <c r="B27" i="4"/>
  <c r="J26" i="4"/>
  <c r="H26" i="4"/>
  <c r="F26" i="4"/>
  <c r="D26" i="4"/>
  <c r="B26" i="4"/>
  <c r="J25" i="4"/>
  <c r="H25" i="4"/>
  <c r="F25" i="4"/>
  <c r="D25" i="4"/>
  <c r="B25" i="4"/>
  <c r="J23" i="4"/>
  <c r="H23" i="4"/>
  <c r="F23" i="4"/>
  <c r="D23" i="4"/>
  <c r="B23" i="4"/>
  <c r="J22" i="4"/>
  <c r="H22" i="4"/>
  <c r="F22" i="4"/>
  <c r="D22" i="4"/>
  <c r="B22" i="4"/>
  <c r="J21" i="4"/>
  <c r="H21" i="4"/>
  <c r="F21" i="4"/>
  <c r="D21" i="4"/>
  <c r="B21" i="4"/>
  <c r="J20" i="4"/>
  <c r="H20" i="4"/>
  <c r="F20" i="4"/>
  <c r="D20" i="4"/>
  <c r="B20" i="4"/>
  <c r="J18" i="4"/>
  <c r="H18" i="4"/>
  <c r="F18" i="4"/>
  <c r="D18" i="4"/>
  <c r="B18" i="4"/>
  <c r="J17" i="4"/>
  <c r="H17" i="4"/>
  <c r="F17" i="4"/>
  <c r="D17" i="4"/>
  <c r="B17" i="4"/>
  <c r="J16" i="4"/>
  <c r="H16" i="4"/>
  <c r="F16" i="4"/>
  <c r="D16" i="4"/>
  <c r="B16" i="4"/>
  <c r="J15" i="4"/>
  <c r="H15" i="4"/>
  <c r="F15" i="4"/>
  <c r="D15" i="4"/>
  <c r="B15" i="4"/>
  <c r="J14" i="4"/>
  <c r="H14" i="4"/>
  <c r="F14" i="4"/>
  <c r="D14" i="4"/>
  <c r="B14" i="4"/>
  <c r="J12" i="4"/>
  <c r="H12" i="4"/>
  <c r="F12" i="4"/>
  <c r="D12" i="4"/>
  <c r="B12" i="4"/>
  <c r="J11" i="4"/>
  <c r="H11" i="4"/>
  <c r="F11" i="4"/>
  <c r="D11" i="4"/>
  <c r="B11" i="4"/>
  <c r="J9" i="4"/>
  <c r="H9" i="4"/>
  <c r="F9" i="4"/>
  <c r="D9" i="4"/>
  <c r="B9" i="4"/>
  <c r="J8" i="4"/>
  <c r="H8" i="4"/>
  <c r="F8" i="4"/>
  <c r="D8" i="4"/>
  <c r="B8" i="4"/>
  <c r="J7" i="4"/>
  <c r="H7" i="4"/>
  <c r="F7" i="4"/>
  <c r="D7" i="4"/>
  <c r="B7" i="4"/>
  <c r="J6" i="4"/>
  <c r="H6" i="4"/>
  <c r="F6" i="4"/>
  <c r="D6" i="4"/>
  <c r="B6" i="4"/>
  <c r="J5" i="4"/>
  <c r="H5" i="4"/>
  <c r="F5" i="4"/>
  <c r="D5" i="4"/>
  <c r="B5" i="4"/>
  <c r="J3" i="4"/>
  <c r="H3" i="4"/>
  <c r="F3" i="4"/>
  <c r="D3" i="4"/>
  <c r="B3" i="4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3" i="2"/>
  <c r="L3" i="3"/>
  <c r="M3" i="3"/>
  <c r="L5" i="3"/>
  <c r="M5" i="3"/>
  <c r="L6" i="3"/>
  <c r="M6" i="3"/>
  <c r="L7" i="3"/>
  <c r="M7" i="3"/>
  <c r="L9" i="3"/>
  <c r="M9" i="3"/>
  <c r="L10" i="3"/>
  <c r="M10" i="3"/>
  <c r="L11" i="3"/>
  <c r="M11" i="3"/>
  <c r="L12" i="3"/>
  <c r="M12" i="3"/>
  <c r="L13" i="3"/>
  <c r="M13" i="3"/>
  <c r="L15" i="3"/>
  <c r="M15" i="3"/>
  <c r="L16" i="3"/>
  <c r="M16" i="3"/>
  <c r="L18" i="3"/>
  <c r="M18" i="3"/>
  <c r="L19" i="3"/>
  <c r="M19" i="3"/>
  <c r="L20" i="3"/>
  <c r="M20" i="3"/>
  <c r="L21" i="3"/>
  <c r="M21" i="3"/>
  <c r="L22" i="3"/>
  <c r="M22" i="3"/>
  <c r="L24" i="3"/>
  <c r="M24" i="3"/>
  <c r="L25" i="3"/>
  <c r="M25" i="3"/>
  <c r="L26" i="3"/>
  <c r="M26" i="3"/>
  <c r="L27" i="3"/>
  <c r="M27" i="3"/>
  <c r="L29" i="3"/>
  <c r="M29" i="3"/>
  <c r="L30" i="3"/>
  <c r="M30" i="3"/>
  <c r="L31" i="3"/>
  <c r="M31" i="3"/>
  <c r="L32" i="3"/>
  <c r="M32" i="3"/>
  <c r="L33" i="3"/>
  <c r="M33" i="3"/>
  <c r="L34" i="3"/>
  <c r="M34" i="3"/>
  <c r="L35" i="3"/>
  <c r="M35" i="3"/>
  <c r="J35" i="3"/>
  <c r="H35" i="3"/>
  <c r="F35" i="3"/>
  <c r="D35" i="3"/>
  <c r="B35" i="3"/>
  <c r="J34" i="3"/>
  <c r="H34" i="3"/>
  <c r="F34" i="3"/>
  <c r="D34" i="3"/>
  <c r="B34" i="3"/>
  <c r="J33" i="3"/>
  <c r="H33" i="3"/>
  <c r="F33" i="3"/>
  <c r="D33" i="3"/>
  <c r="B33" i="3"/>
  <c r="J32" i="3"/>
  <c r="H32" i="3"/>
  <c r="F32" i="3"/>
  <c r="D32" i="3"/>
  <c r="B32" i="3"/>
  <c r="J31" i="3"/>
  <c r="H31" i="3"/>
  <c r="F31" i="3"/>
  <c r="D31" i="3"/>
  <c r="B31" i="3"/>
  <c r="J30" i="3"/>
  <c r="H30" i="3"/>
  <c r="F30" i="3"/>
  <c r="D30" i="3"/>
  <c r="B30" i="3"/>
  <c r="J29" i="3"/>
  <c r="H29" i="3"/>
  <c r="F29" i="3"/>
  <c r="D29" i="3"/>
  <c r="B29" i="3"/>
  <c r="J27" i="3"/>
  <c r="H27" i="3"/>
  <c r="F27" i="3"/>
  <c r="D27" i="3"/>
  <c r="B27" i="3"/>
  <c r="J26" i="3"/>
  <c r="H26" i="3"/>
  <c r="F26" i="3"/>
  <c r="D26" i="3"/>
  <c r="B26" i="3"/>
  <c r="J25" i="3"/>
  <c r="H25" i="3"/>
  <c r="F25" i="3"/>
  <c r="D25" i="3"/>
  <c r="B25" i="3"/>
  <c r="J24" i="3"/>
  <c r="H24" i="3"/>
  <c r="F24" i="3"/>
  <c r="D24" i="3"/>
  <c r="B24" i="3"/>
  <c r="J22" i="3"/>
  <c r="H22" i="3"/>
  <c r="F22" i="3"/>
  <c r="D22" i="3"/>
  <c r="B22" i="3"/>
  <c r="J21" i="3"/>
  <c r="H21" i="3"/>
  <c r="F21" i="3"/>
  <c r="D21" i="3"/>
  <c r="B21" i="3"/>
  <c r="J20" i="3"/>
  <c r="H20" i="3"/>
  <c r="F20" i="3"/>
  <c r="D20" i="3"/>
  <c r="B20" i="3"/>
  <c r="J19" i="3"/>
  <c r="H19" i="3"/>
  <c r="F19" i="3"/>
  <c r="D19" i="3"/>
  <c r="B19" i="3"/>
  <c r="J18" i="3"/>
  <c r="H18" i="3"/>
  <c r="F18" i="3"/>
  <c r="D18" i="3"/>
  <c r="B18" i="3"/>
  <c r="J16" i="3"/>
  <c r="H16" i="3"/>
  <c r="F16" i="3"/>
  <c r="D16" i="3"/>
  <c r="B16" i="3"/>
  <c r="J15" i="3"/>
  <c r="H15" i="3"/>
  <c r="F15" i="3"/>
  <c r="D15" i="3"/>
  <c r="B15" i="3"/>
  <c r="J13" i="3"/>
  <c r="H13" i="3"/>
  <c r="F13" i="3"/>
  <c r="D13" i="3"/>
  <c r="B13" i="3"/>
  <c r="J12" i="3"/>
  <c r="H12" i="3"/>
  <c r="F12" i="3"/>
  <c r="D12" i="3"/>
  <c r="B12" i="3"/>
  <c r="J11" i="3"/>
  <c r="H11" i="3"/>
  <c r="F11" i="3"/>
  <c r="D11" i="3"/>
  <c r="B11" i="3"/>
  <c r="J10" i="3"/>
  <c r="H10" i="3"/>
  <c r="F10" i="3"/>
  <c r="D10" i="3"/>
  <c r="B10" i="3"/>
  <c r="J9" i="3"/>
  <c r="H9" i="3"/>
  <c r="F9" i="3"/>
  <c r="D9" i="3"/>
  <c r="B9" i="3"/>
  <c r="J7" i="3"/>
  <c r="H7" i="3"/>
  <c r="F7" i="3"/>
  <c r="D7" i="3"/>
  <c r="B7" i="3"/>
  <c r="J6" i="3"/>
  <c r="H6" i="3"/>
  <c r="F6" i="3"/>
  <c r="D6" i="3"/>
  <c r="B6" i="3"/>
  <c r="J5" i="3"/>
  <c r="H5" i="3"/>
  <c r="F5" i="3"/>
  <c r="D5" i="3"/>
  <c r="B5" i="3"/>
  <c r="J3" i="3"/>
  <c r="H3" i="3"/>
  <c r="F3" i="3"/>
  <c r="D3" i="3"/>
  <c r="B3" i="3"/>
  <c r="J3" i="1" l="1"/>
  <c r="H3" i="1"/>
  <c r="F3" i="1"/>
  <c r="D3" i="1"/>
  <c r="L51" i="2"/>
  <c r="K51" i="2" s="1"/>
  <c r="J51" i="2"/>
  <c r="I49" i="2" s="1"/>
  <c r="I51" i="2"/>
  <c r="H51" i="2"/>
  <c r="G51" i="2" s="1"/>
  <c r="F51" i="2"/>
  <c r="E47" i="2" s="1"/>
  <c r="E51" i="2"/>
  <c r="D51" i="2"/>
  <c r="C51" i="2" s="1"/>
  <c r="K50" i="2"/>
  <c r="I50" i="2"/>
  <c r="G50" i="2"/>
  <c r="C50" i="2"/>
  <c r="K49" i="2"/>
  <c r="E49" i="2"/>
  <c r="C49" i="2"/>
  <c r="K48" i="2"/>
  <c r="G48" i="2"/>
  <c r="E48" i="2"/>
  <c r="C48" i="2"/>
  <c r="K47" i="2"/>
  <c r="I47" i="2"/>
  <c r="G47" i="2"/>
  <c r="C47" i="2"/>
  <c r="K46" i="2"/>
  <c r="I46" i="2"/>
  <c r="G46" i="2"/>
  <c r="C46" i="2"/>
  <c r="K45" i="2"/>
  <c r="G45" i="2"/>
  <c r="E45" i="2"/>
  <c r="C45" i="2"/>
  <c r="K44" i="2"/>
  <c r="G44" i="2"/>
  <c r="E44" i="2"/>
  <c r="C44" i="2"/>
  <c r="K43" i="2"/>
  <c r="I43" i="2"/>
  <c r="G43" i="2"/>
  <c r="C43" i="2"/>
  <c r="K42" i="2"/>
  <c r="I42" i="2"/>
  <c r="G42" i="2"/>
  <c r="C42" i="2"/>
  <c r="K41" i="2"/>
  <c r="I41" i="2"/>
  <c r="G41" i="2"/>
  <c r="E41" i="2"/>
  <c r="C41" i="2"/>
  <c r="K40" i="2"/>
  <c r="G40" i="2"/>
  <c r="E40" i="2"/>
  <c r="C40" i="2"/>
  <c r="K39" i="2"/>
  <c r="I39" i="2"/>
  <c r="G39" i="2"/>
  <c r="E39" i="2"/>
  <c r="C39" i="2"/>
  <c r="K38" i="2"/>
  <c r="I38" i="2"/>
  <c r="G38" i="2"/>
  <c r="C38" i="2"/>
  <c r="K37" i="2"/>
  <c r="I37" i="2"/>
  <c r="G37" i="2"/>
  <c r="E37" i="2"/>
  <c r="C37" i="2"/>
  <c r="K36" i="2"/>
  <c r="G36" i="2"/>
  <c r="E36" i="2"/>
  <c r="C36" i="2"/>
  <c r="K35" i="2"/>
  <c r="I35" i="2"/>
  <c r="G35" i="2"/>
  <c r="E35" i="2"/>
  <c r="C35" i="2"/>
  <c r="K34" i="2"/>
  <c r="I34" i="2"/>
  <c r="G34" i="2"/>
  <c r="C34" i="2"/>
  <c r="K33" i="2"/>
  <c r="I33" i="2"/>
  <c r="G33" i="2"/>
  <c r="E33" i="2"/>
  <c r="C33" i="2"/>
  <c r="K32" i="2"/>
  <c r="I32" i="2"/>
  <c r="G32" i="2"/>
  <c r="E32" i="2"/>
  <c r="C32" i="2"/>
  <c r="K31" i="2"/>
  <c r="I31" i="2"/>
  <c r="G31" i="2"/>
  <c r="E31" i="2"/>
  <c r="C31" i="2"/>
  <c r="K30" i="2"/>
  <c r="I30" i="2"/>
  <c r="G30" i="2"/>
  <c r="E30" i="2"/>
  <c r="C30" i="2"/>
  <c r="K29" i="2"/>
  <c r="I29" i="2"/>
  <c r="G29" i="2"/>
  <c r="E29" i="2"/>
  <c r="C29" i="2"/>
  <c r="K28" i="2"/>
  <c r="I28" i="2"/>
  <c r="G28" i="2"/>
  <c r="E28" i="2"/>
  <c r="C28" i="2"/>
  <c r="K27" i="2"/>
  <c r="I27" i="2"/>
  <c r="G27" i="2"/>
  <c r="E27" i="2"/>
  <c r="C27" i="2"/>
  <c r="K26" i="2"/>
  <c r="I26" i="2"/>
  <c r="G26" i="2"/>
  <c r="E26" i="2"/>
  <c r="C26" i="2"/>
  <c r="K25" i="2"/>
  <c r="I25" i="2"/>
  <c r="G25" i="2"/>
  <c r="E25" i="2"/>
  <c r="C25" i="2"/>
  <c r="K24" i="2"/>
  <c r="I24" i="2"/>
  <c r="G24" i="2"/>
  <c r="E24" i="2"/>
  <c r="C24" i="2"/>
  <c r="K23" i="2"/>
  <c r="I23" i="2"/>
  <c r="G23" i="2"/>
  <c r="E23" i="2"/>
  <c r="C23" i="2"/>
  <c r="K22" i="2"/>
  <c r="I22" i="2"/>
  <c r="G22" i="2"/>
  <c r="E22" i="2"/>
  <c r="C22" i="2"/>
  <c r="K21" i="2"/>
  <c r="I21" i="2"/>
  <c r="G21" i="2"/>
  <c r="E21" i="2"/>
  <c r="C21" i="2"/>
  <c r="K20" i="2"/>
  <c r="I20" i="2"/>
  <c r="G20" i="2"/>
  <c r="E20" i="2"/>
  <c r="C20" i="2"/>
  <c r="K19" i="2"/>
  <c r="I19" i="2"/>
  <c r="G19" i="2"/>
  <c r="E19" i="2"/>
  <c r="C19" i="2"/>
  <c r="K18" i="2"/>
  <c r="I18" i="2"/>
  <c r="G18" i="2"/>
  <c r="E18" i="2"/>
  <c r="C18" i="2"/>
  <c r="K17" i="2"/>
  <c r="I17" i="2"/>
  <c r="G17" i="2"/>
  <c r="E17" i="2"/>
  <c r="C17" i="2"/>
  <c r="K16" i="2"/>
  <c r="I16" i="2"/>
  <c r="G16" i="2"/>
  <c r="E16" i="2"/>
  <c r="C16" i="2"/>
  <c r="K15" i="2"/>
  <c r="I15" i="2"/>
  <c r="G15" i="2"/>
  <c r="E15" i="2"/>
  <c r="C15" i="2"/>
  <c r="K14" i="2"/>
  <c r="I14" i="2"/>
  <c r="G14" i="2"/>
  <c r="E14" i="2"/>
  <c r="C14" i="2"/>
  <c r="K13" i="2"/>
  <c r="I13" i="2"/>
  <c r="G13" i="2"/>
  <c r="E13" i="2"/>
  <c r="C13" i="2"/>
  <c r="K12" i="2"/>
  <c r="I12" i="2"/>
  <c r="G12" i="2"/>
  <c r="E12" i="2"/>
  <c r="C12" i="2"/>
  <c r="K11" i="2"/>
  <c r="I11" i="2"/>
  <c r="G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K4" i="2"/>
  <c r="I4" i="2"/>
  <c r="G4" i="2"/>
  <c r="E4" i="2"/>
  <c r="C4" i="2"/>
  <c r="K3" i="2"/>
  <c r="I3" i="2"/>
  <c r="G3" i="2"/>
  <c r="E3" i="2"/>
  <c r="C3" i="2"/>
  <c r="J35" i="1"/>
  <c r="J34" i="1"/>
  <c r="J33" i="1"/>
  <c r="J32" i="1"/>
  <c r="J31" i="1"/>
  <c r="J30" i="1"/>
  <c r="J29" i="1"/>
  <c r="H35" i="1"/>
  <c r="H34" i="1"/>
  <c r="H33" i="1"/>
  <c r="H32" i="1"/>
  <c r="H31" i="1"/>
  <c r="H30" i="1"/>
  <c r="H29" i="1"/>
  <c r="F35" i="1"/>
  <c r="F34" i="1"/>
  <c r="F33" i="1"/>
  <c r="F32" i="1"/>
  <c r="F31" i="1"/>
  <c r="F30" i="1"/>
  <c r="F29" i="1"/>
  <c r="D35" i="1"/>
  <c r="D34" i="1"/>
  <c r="D33" i="1"/>
  <c r="D32" i="1"/>
  <c r="D31" i="1"/>
  <c r="D30" i="1"/>
  <c r="D29" i="1"/>
  <c r="J27" i="1"/>
  <c r="J26" i="1"/>
  <c r="J25" i="1"/>
  <c r="J24" i="1"/>
  <c r="H27" i="1"/>
  <c r="H26" i="1"/>
  <c r="H25" i="1"/>
  <c r="H24" i="1"/>
  <c r="F27" i="1"/>
  <c r="F26" i="1"/>
  <c r="F25" i="1"/>
  <c r="F24" i="1"/>
  <c r="D27" i="1"/>
  <c r="D26" i="1"/>
  <c r="D25" i="1"/>
  <c r="D24" i="1"/>
  <c r="J22" i="1"/>
  <c r="J21" i="1"/>
  <c r="J20" i="1"/>
  <c r="J19" i="1"/>
  <c r="J18" i="1"/>
  <c r="H22" i="1"/>
  <c r="H21" i="1"/>
  <c r="H20" i="1"/>
  <c r="H19" i="1"/>
  <c r="H18" i="1"/>
  <c r="F22" i="1"/>
  <c r="F21" i="1"/>
  <c r="F20" i="1"/>
  <c r="F19" i="1"/>
  <c r="F18" i="1"/>
  <c r="D22" i="1"/>
  <c r="D21" i="1"/>
  <c r="D20" i="1"/>
  <c r="D19" i="1"/>
  <c r="D18" i="1"/>
  <c r="J16" i="1"/>
  <c r="J15" i="1"/>
  <c r="H16" i="1"/>
  <c r="H15" i="1"/>
  <c r="F16" i="1"/>
  <c r="F15" i="1"/>
  <c r="D16" i="1"/>
  <c r="D15" i="1"/>
  <c r="J13" i="1"/>
  <c r="J12" i="1"/>
  <c r="J11" i="1"/>
  <c r="J10" i="1"/>
  <c r="J9" i="1"/>
  <c r="H13" i="1"/>
  <c r="H12" i="1"/>
  <c r="H11" i="1"/>
  <c r="H10" i="1"/>
  <c r="H9" i="1"/>
  <c r="F13" i="1"/>
  <c r="F12" i="1"/>
  <c r="F11" i="1"/>
  <c r="F10" i="1"/>
  <c r="F9" i="1"/>
  <c r="D13" i="1"/>
  <c r="D12" i="1"/>
  <c r="D11" i="1"/>
  <c r="D10" i="1"/>
  <c r="D9" i="1"/>
  <c r="J6" i="1"/>
  <c r="J7" i="1"/>
  <c r="H6" i="1"/>
  <c r="H7" i="1"/>
  <c r="F6" i="1"/>
  <c r="F7" i="1"/>
  <c r="D6" i="1"/>
  <c r="D7" i="1"/>
  <c r="J5" i="1"/>
  <c r="H5" i="1"/>
  <c r="F5" i="1"/>
  <c r="D5" i="1"/>
  <c r="B30" i="1"/>
  <c r="B31" i="1"/>
  <c r="B32" i="1"/>
  <c r="B33" i="1"/>
  <c r="B34" i="1"/>
  <c r="B35" i="1"/>
  <c r="B29" i="1"/>
  <c r="B25" i="1"/>
  <c r="B26" i="1"/>
  <c r="B27" i="1"/>
  <c r="B24" i="1"/>
  <c r="B19" i="1"/>
  <c r="B20" i="1"/>
  <c r="B21" i="1"/>
  <c r="B22" i="1"/>
  <c r="B18" i="1"/>
  <c r="B16" i="1"/>
  <c r="B15" i="1"/>
  <c r="B10" i="1"/>
  <c r="B11" i="1"/>
  <c r="B12" i="1"/>
  <c r="B13" i="1"/>
  <c r="B9" i="1"/>
  <c r="B6" i="1"/>
  <c r="B7" i="1"/>
  <c r="B5" i="1"/>
  <c r="B3" i="1"/>
  <c r="E34" i="2" l="1"/>
  <c r="I36" i="2"/>
  <c r="E38" i="2"/>
  <c r="I40" i="2"/>
  <c r="E42" i="2"/>
  <c r="I44" i="2"/>
  <c r="E46" i="2"/>
  <c r="I48" i="2"/>
  <c r="G49" i="2"/>
  <c r="E50" i="2"/>
  <c r="E43" i="2"/>
  <c r="I45" i="2"/>
</calcChain>
</file>

<file path=xl/sharedStrings.xml><?xml version="1.0" encoding="utf-8"?>
<sst xmlns="http://schemas.openxmlformats.org/spreadsheetml/2006/main" count="1527" uniqueCount="139">
  <si>
    <t>Student Type</t>
  </si>
  <si>
    <t>Fall 2010</t>
  </si>
  <si>
    <t>Fall 2011</t>
  </si>
  <si>
    <t>Fall 2012</t>
  </si>
  <si>
    <t>Fall 2013</t>
  </si>
  <si>
    <t>Fall 2014</t>
  </si>
  <si>
    <t>Continuing</t>
  </si>
  <si>
    <t>New Student</t>
  </si>
  <si>
    <t>Returning Student</t>
  </si>
  <si>
    <t>Total</t>
  </si>
  <si>
    <t>College (Headcount)</t>
  </si>
  <si>
    <t>Chuuk</t>
  </si>
  <si>
    <t>Kosrae</t>
  </si>
  <si>
    <t>National</t>
  </si>
  <si>
    <t>Pohnpei</t>
  </si>
  <si>
    <t>Campus</t>
  </si>
  <si>
    <t>Full Time  versus Part Time</t>
  </si>
  <si>
    <t>Full Time</t>
  </si>
  <si>
    <t>Part Time</t>
  </si>
  <si>
    <t>Yap</t>
  </si>
  <si>
    <t>Origin</t>
  </si>
  <si>
    <t>Chuukese</t>
  </si>
  <si>
    <t>Kosraean</t>
  </si>
  <si>
    <t>Other</t>
  </si>
  <si>
    <t>Pohnpeian</t>
  </si>
  <si>
    <t>Yapese</t>
  </si>
  <si>
    <t>Under 18</t>
  </si>
  <si>
    <t>18 to 24</t>
  </si>
  <si>
    <t>25 to 39</t>
  </si>
  <si>
    <t>40+</t>
  </si>
  <si>
    <t>#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</si>
  <si>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</si>
  <si>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</si>
  <si>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</si>
  <si>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</si>
  <si>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</si>
  <si>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</si>
  <si>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Unclassified</t>
  </si>
  <si>
    <t>Undeclared</t>
  </si>
  <si>
    <t>degree</t>
  </si>
  <si>
    <t>Health Career Opportunities Program</t>
  </si>
  <si>
    <t>AA</t>
  </si>
  <si>
    <t>Liberal Arts</t>
  </si>
  <si>
    <t>Liberal Arts / Media Studies</t>
  </si>
  <si>
    <t>Micronesian Studies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</si>
  <si>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</si>
  <si>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</si>
  <si>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</si>
  <si>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</si>
  <si>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</si>
  <si>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</si>
  <si>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</si>
  <si>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</si>
  <si>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</si>
  <si>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</si>
  <si>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</si>
  <si>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Early Childhood Education</t>
  </si>
  <si>
    <t>Hospitality and Tourism Management</t>
  </si>
  <si>
    <t>Marine Science</t>
  </si>
  <si>
    <t>Nursing</t>
  </si>
  <si>
    <t>Nursing Assistant</t>
  </si>
  <si>
    <t>Nursing-RN</t>
  </si>
  <si>
    <t>Public Health</t>
  </si>
  <si>
    <t>Teacher Education - Elementary</t>
  </si>
  <si>
    <t>Elementary Education</t>
  </si>
  <si>
    <t>BA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</si>
  <si>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</si>
  <si>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</si>
  <si>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</si>
  <si>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</si>
  <si>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</si>
  <si>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</si>
  <si>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</si>
  <si>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</si>
  <si>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</si>
  <si>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</si>
  <si>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General Studies</t>
  </si>
  <si>
    <t>Health Assistant Training Program</t>
  </si>
  <si>
    <t>Law Enforcement</t>
  </si>
  <si>
    <t>Refrigerator and Air Conditioning</t>
  </si>
  <si>
    <t>Secretarial Science</t>
  </si>
  <si>
    <t>Small Engine, Equipment, and Outboard</t>
  </si>
  <si>
    <t>Teacher Preparation - Elementary</t>
  </si>
  <si>
    <t>Trial Counselor</t>
  </si>
  <si>
    <t>Accounting</t>
  </si>
  <si>
    <t>TYC</t>
  </si>
  <si>
    <t>General Business</t>
  </si>
  <si>
    <t>UC</t>
  </si>
  <si>
    <t>UD</t>
  </si>
  <si>
    <t>Major</t>
  </si>
  <si>
    <t>Category</t>
  </si>
  <si>
    <t>Age Group</t>
  </si>
  <si>
    <t>Degree Type</t>
  </si>
  <si>
    <t>5 Year Avg</t>
  </si>
  <si>
    <t>Trend F14 &gt;=Avg</t>
  </si>
  <si>
    <t>FY14&gt;=Avg</t>
  </si>
  <si>
    <t>Full Time vs Part Time</t>
  </si>
  <si>
    <t>National Campus (Headcount)</t>
  </si>
  <si>
    <t>Gender</t>
  </si>
  <si>
    <t>Female</t>
  </si>
  <si>
    <t>Male</t>
  </si>
  <si>
    <t>College</t>
  </si>
  <si>
    <t>Fall Semester Enrollment by Major and Degree</t>
  </si>
  <si>
    <t xml:space="preserve">Full Time   </t>
  </si>
  <si>
    <t>#grades</t>
  </si>
  <si>
    <t xml:space="preserve">Full Time  </t>
  </si>
  <si>
    <t>enrol</t>
  </si>
  <si>
    <t>attempt</t>
  </si>
  <si>
    <t>earned</t>
  </si>
  <si>
    <t xml:space="preserve">College </t>
  </si>
  <si>
    <t>Origom</t>
  </si>
  <si>
    <t>Term</t>
  </si>
  <si>
    <t>Fall Semester Average Credits Enrolled, Attempted and Earned</t>
  </si>
  <si>
    <t>enrol (enrolled)</t>
  </si>
  <si>
    <t>Average credits enrolled at the end of add/drop</t>
  </si>
  <si>
    <t>attempt (attempted)</t>
  </si>
  <si>
    <t>Average credits earned for the semester</t>
  </si>
  <si>
    <t xml:space="preserve">Average credits attempted after withdrawals </t>
  </si>
  <si>
    <t>FTE</t>
  </si>
  <si>
    <t>students</t>
  </si>
  <si>
    <t>credits</t>
  </si>
  <si>
    <t>FTE (Full Time Equivalent)</t>
  </si>
  <si>
    <t>Total credits/12 credits (full time definition)</t>
  </si>
  <si>
    <t>campus</t>
  </si>
  <si>
    <t>Enrollment</t>
  </si>
  <si>
    <t>avg creddits</t>
  </si>
  <si>
    <t>Fall Semester Average Section Size</t>
  </si>
  <si>
    <t>Fall Semester Number of Sections</t>
  </si>
  <si>
    <t>CTE</t>
  </si>
  <si>
    <t>Liberal Education/Transfer</t>
  </si>
  <si>
    <t>Program Category</t>
  </si>
  <si>
    <t>Basic Skills &amp; ESL</t>
  </si>
  <si>
    <t>CCABCP</t>
  </si>
  <si>
    <t>Fall Semester Enrollment Trends</t>
  </si>
  <si>
    <t>Fall Semester Course Completion by Study Type, Campus, Origin, Age Group, Degree Type, Gender</t>
  </si>
  <si>
    <t>Fall Semester Enrollment by Student Type, Campus, FT vs PT, State of Origin, Age, Degree Type, and Gender</t>
  </si>
  <si>
    <t>Fall Semester Enrollment by Student Type, Campus, FT vs PT, State of Origin, Age,  Degree Type, Gender</t>
  </si>
  <si>
    <t>Fall Semester New Students by Campus, FT vs PT, Origin, Age Group, Degree Type, Gender</t>
  </si>
  <si>
    <t>Fall Semester National Campus Enrollment by Student Type, FT vs PT, Origin, Age Group,  Degree Type,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</si>
</sst>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2" fillId="0" borderId="0"/>
  </cellStyleXfs>
  <cellXfs count="148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4" fillId="2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164" fontId="4" fillId="0" borderId="1" xfId="5" applyNumberFormat="1" applyFont="1" applyFill="1" applyBorder="1" applyAlignment="1">
      <alignment wrapText="1"/>
    </xf>
    <xf numFmtId="0" fontId="4" fillId="0" borderId="1" xfId="5" applyFont="1" applyFill="1" applyBorder="1" applyAlignment="1">
      <alignment horizontal="right" wrapText="1"/>
    </xf>
    <xf numFmtId="0" fontId="3" fillId="0" borderId="1" xfId="5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5" fillId="0" borderId="0" xfId="0" applyFont="1"/>
    <xf numFmtId="0" fontId="6" fillId="2" borderId="1" xfId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wrapText="1"/>
    </xf>
    <xf numFmtId="0" fontId="5" fillId="0" borderId="1" xfId="0" applyFont="1" applyBorder="1"/>
    <xf numFmtId="0" fontId="7" fillId="5" borderId="1" xfId="1" applyFont="1" applyFill="1" applyBorder="1" applyAlignment="1">
      <alignment horizontal="left"/>
    </xf>
    <xf numFmtId="164" fontId="6" fillId="3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right" wrapText="1"/>
    </xf>
    <xf numFmtId="0" fontId="7" fillId="4" borderId="1" xfId="1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164" fontId="6" fillId="3" borderId="1" xfId="2" applyNumberFormat="1" applyFont="1" applyFill="1" applyBorder="1" applyAlignment="1">
      <alignment wrapText="1"/>
    </xf>
    <xf numFmtId="0" fontId="6" fillId="0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left" wrapText="1"/>
    </xf>
    <xf numFmtId="0" fontId="6" fillId="3" borderId="1" xfId="2" applyFont="1" applyFill="1" applyBorder="1" applyAlignment="1">
      <alignment horizontal="right" wrapText="1"/>
    </xf>
    <xf numFmtId="0" fontId="5" fillId="3" borderId="0" xfId="0" applyFont="1" applyFill="1"/>
    <xf numFmtId="0" fontId="6" fillId="0" borderId="1" xfId="3" applyFont="1" applyFill="1" applyBorder="1" applyAlignment="1">
      <alignment horizontal="left" wrapText="1"/>
    </xf>
    <xf numFmtId="164" fontId="6" fillId="3" borderId="1" xfId="3" applyNumberFormat="1" applyFont="1" applyFill="1" applyBorder="1" applyAlignment="1">
      <alignment wrapText="1"/>
    </xf>
    <xf numFmtId="0" fontId="6" fillId="0" borderId="1" xfId="3" applyFont="1" applyFill="1" applyBorder="1" applyAlignment="1">
      <alignment horizontal="right" wrapText="1"/>
    </xf>
    <xf numFmtId="0" fontId="6" fillId="0" borderId="1" xfId="4" applyFont="1" applyFill="1" applyBorder="1" applyAlignment="1">
      <alignment horizontal="left" wrapText="1"/>
    </xf>
    <xf numFmtId="164" fontId="6" fillId="3" borderId="1" xfId="4" applyNumberFormat="1" applyFont="1" applyFill="1" applyBorder="1" applyAlignment="1">
      <alignment wrapText="1"/>
    </xf>
    <xf numFmtId="0" fontId="6" fillId="0" borderId="1" xfId="4" applyFont="1" applyFill="1" applyBorder="1" applyAlignment="1">
      <alignment horizontal="right" wrapText="1"/>
    </xf>
    <xf numFmtId="0" fontId="6" fillId="0" borderId="1" xfId="3" applyFont="1" applyFill="1" applyBorder="1" applyAlignment="1">
      <alignment wrapText="1"/>
    </xf>
    <xf numFmtId="164" fontId="6" fillId="0" borderId="1" xfId="3" applyNumberFormat="1" applyFont="1" applyFill="1" applyBorder="1" applyAlignment="1">
      <alignment wrapText="1"/>
    </xf>
    <xf numFmtId="1" fontId="5" fillId="0" borderId="0" xfId="0" applyNumberFormat="1" applyFont="1"/>
    <xf numFmtId="0" fontId="4" fillId="5" borderId="1" xfId="5" applyFont="1" applyFill="1" applyBorder="1" applyAlignment="1">
      <alignment horizontal="center"/>
    </xf>
    <xf numFmtId="1" fontId="5" fillId="4" borderId="1" xfId="0" applyNumberFormat="1" applyFont="1" applyFill="1" applyBorder="1"/>
    <xf numFmtId="1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4" fillId="0" borderId="1" xfId="6" applyFont="1" applyFill="1" applyBorder="1" applyAlignment="1">
      <alignment horizontal="left" wrapText="1"/>
    </xf>
    <xf numFmtId="164" fontId="4" fillId="0" borderId="1" xfId="6" applyNumberFormat="1" applyFont="1" applyFill="1" applyBorder="1" applyAlignment="1">
      <alignment horizontal="right" wrapText="1"/>
    </xf>
    <xf numFmtId="0" fontId="4" fillId="0" borderId="1" xfId="6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7" applyFont="1" applyFill="1" applyBorder="1" applyAlignment="1">
      <alignment horizontal="left" wrapText="1"/>
    </xf>
    <xf numFmtId="0" fontId="4" fillId="0" borderId="1" xfId="7" applyFont="1" applyFill="1" applyBorder="1" applyAlignment="1">
      <alignment horizontal="right" wrapText="1"/>
    </xf>
    <xf numFmtId="0" fontId="4" fillId="0" borderId="1" xfId="8" applyFont="1" applyFill="1" applyBorder="1" applyAlignment="1">
      <alignment horizontal="left" wrapText="1"/>
    </xf>
    <xf numFmtId="0" fontId="4" fillId="0" borderId="1" xfId="8" applyFont="1" applyFill="1" applyBorder="1" applyAlignment="1">
      <alignment horizontal="right" wrapText="1"/>
    </xf>
    <xf numFmtId="0" fontId="3" fillId="0" borderId="1" xfId="8" applyBorder="1"/>
    <xf numFmtId="0" fontId="5" fillId="0" borderId="1" xfId="0" applyFont="1" applyBorder="1" applyAlignment="1">
      <alignment horizontal="left"/>
    </xf>
    <xf numFmtId="0" fontId="9" fillId="0" borderId="1" xfId="9" applyFont="1" applyFill="1" applyBorder="1" applyAlignment="1">
      <alignment horizontal="right" wrapText="1"/>
    </xf>
    <xf numFmtId="0" fontId="9" fillId="0" borderId="1" xfId="10" applyFont="1" applyFill="1" applyBorder="1" applyAlignment="1">
      <alignment horizontal="right" wrapText="1"/>
    </xf>
    <xf numFmtId="0" fontId="9" fillId="0" borderId="1" xfId="11" applyFont="1" applyFill="1" applyBorder="1" applyAlignment="1">
      <alignment horizontal="right" wrapText="1"/>
    </xf>
    <xf numFmtId="0" fontId="4" fillId="0" borderId="1" xfId="12" applyFont="1" applyFill="1" applyBorder="1" applyAlignment="1">
      <alignment horizontal="right" wrapText="1"/>
    </xf>
    <xf numFmtId="0" fontId="1" fillId="0" borderId="0" xfId="0" applyFont="1"/>
    <xf numFmtId="0" fontId="7" fillId="2" borderId="1" xfId="3" applyFont="1" applyFill="1" applyBorder="1" applyAlignment="1">
      <alignment horizontal="left"/>
    </xf>
    <xf numFmtId="0" fontId="7" fillId="2" borderId="1" xfId="4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0" fillId="2" borderId="1" xfId="6" applyFont="1" applyFill="1" applyBorder="1" applyAlignment="1">
      <alignment horizontal="left"/>
    </xf>
    <xf numFmtId="0" fontId="10" fillId="2" borderId="1" xfId="7" applyFont="1" applyFill="1" applyBorder="1" applyAlignment="1">
      <alignment horizontal="left"/>
    </xf>
    <xf numFmtId="0" fontId="10" fillId="2" borderId="1" xfId="8" applyFont="1" applyFill="1" applyBorder="1" applyAlignment="1">
      <alignment horizontal="left"/>
    </xf>
    <xf numFmtId="165" fontId="0" fillId="0" borderId="0" xfId="0" applyNumberFormat="1"/>
    <xf numFmtId="165" fontId="4" fillId="0" borderId="1" xfId="3" applyNumberFormat="1" applyFont="1" applyFill="1" applyBorder="1" applyAlignment="1">
      <alignment horizontal="right" wrapText="1"/>
    </xf>
    <xf numFmtId="165" fontId="9" fillId="0" borderId="1" xfId="13" applyNumberFormat="1" applyFont="1" applyFill="1" applyBorder="1" applyAlignment="1">
      <alignment horizontal="right" wrapText="1"/>
    </xf>
    <xf numFmtId="165" fontId="9" fillId="2" borderId="1" xfId="13" applyNumberFormat="1" applyFont="1" applyFill="1" applyBorder="1" applyAlignment="1">
      <alignment horizontal="center"/>
    </xf>
    <xf numFmtId="165" fontId="3" fillId="0" borderId="1" xfId="3" applyNumberFormat="1" applyBorder="1"/>
    <xf numFmtId="165" fontId="1" fillId="0" borderId="0" xfId="0" applyNumberFormat="1" applyFont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4" fillId="2" borderId="2" xfId="13" applyNumberFormat="1" applyFont="1" applyFill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9" fillId="0" borderId="2" xfId="13" applyNumberFormat="1" applyFont="1" applyFill="1" applyBorder="1" applyAlignment="1">
      <alignment horizontal="left" wrapText="1"/>
    </xf>
    <xf numFmtId="165" fontId="4" fillId="0" borderId="2" xfId="3" applyNumberFormat="1" applyFont="1" applyFill="1" applyBorder="1" applyAlignment="1">
      <alignment horizontal="left" wrapText="1"/>
    </xf>
    <xf numFmtId="165" fontId="9" fillId="2" borderId="6" xfId="13" applyNumberFormat="1" applyFont="1" applyFill="1" applyBorder="1" applyAlignment="1">
      <alignment horizontal="center"/>
    </xf>
    <xf numFmtId="165" fontId="9" fillId="2" borderId="7" xfId="13" applyNumberFormat="1" applyFont="1" applyFill="1" applyBorder="1" applyAlignment="1">
      <alignment horizontal="center"/>
    </xf>
    <xf numFmtId="165" fontId="4" fillId="0" borderId="6" xfId="3" applyNumberFormat="1" applyFont="1" applyFill="1" applyBorder="1" applyAlignment="1">
      <alignment horizontal="right" wrapText="1"/>
    </xf>
    <xf numFmtId="165" fontId="4" fillId="0" borderId="7" xfId="3" applyNumberFormat="1" applyFont="1" applyFill="1" applyBorder="1" applyAlignment="1">
      <alignment horizontal="right" wrapText="1"/>
    </xf>
    <xf numFmtId="165" fontId="9" fillId="0" borderId="6" xfId="13" applyNumberFormat="1" applyFont="1" applyFill="1" applyBorder="1" applyAlignment="1">
      <alignment horizontal="right" wrapText="1"/>
    </xf>
    <xf numFmtId="165" fontId="9" fillId="0" borderId="7" xfId="13" applyNumberFormat="1" applyFont="1" applyFill="1" applyBorder="1" applyAlignment="1">
      <alignment horizontal="right" wrapText="1"/>
    </xf>
    <xf numFmtId="165" fontId="4" fillId="0" borderId="8" xfId="3" applyNumberFormat="1" applyFont="1" applyFill="1" applyBorder="1" applyAlignment="1">
      <alignment horizontal="right" wrapText="1"/>
    </xf>
    <xf numFmtId="165" fontId="4" fillId="0" borderId="9" xfId="3" applyNumberFormat="1" applyFont="1" applyFill="1" applyBorder="1" applyAlignment="1">
      <alignment horizontal="right" wrapText="1"/>
    </xf>
    <xf numFmtId="165" fontId="4" fillId="0" borderId="10" xfId="3" applyNumberFormat="1" applyFont="1" applyFill="1" applyBorder="1" applyAlignment="1">
      <alignment horizontal="right" wrapText="1"/>
    </xf>
    <xf numFmtId="165" fontId="3" fillId="0" borderId="7" xfId="3" applyNumberFormat="1" applyBorder="1"/>
    <xf numFmtId="165" fontId="4" fillId="2" borderId="6" xfId="13" applyNumberFormat="1" applyFont="1" applyFill="1" applyBorder="1" applyAlignment="1">
      <alignment horizontal="center"/>
    </xf>
    <xf numFmtId="165" fontId="4" fillId="2" borderId="1" xfId="13" applyNumberFormat="1" applyFont="1" applyFill="1" applyBorder="1" applyAlignment="1">
      <alignment horizontal="center"/>
    </xf>
    <xf numFmtId="0" fontId="4" fillId="0" borderId="1" xfId="14" applyFont="1" applyFill="1" applyBorder="1" applyAlignment="1">
      <alignment horizontal="right" wrapText="1"/>
    </xf>
    <xf numFmtId="0" fontId="4" fillId="0" borderId="1" xfId="13" applyFont="1" applyFill="1" applyBorder="1" applyAlignment="1">
      <alignment horizontal="right" wrapText="1"/>
    </xf>
    <xf numFmtId="0" fontId="4" fillId="0" borderId="6" xfId="14" applyFont="1" applyFill="1" applyBorder="1" applyAlignment="1">
      <alignment horizontal="right" wrapText="1"/>
    </xf>
    <xf numFmtId="0" fontId="4" fillId="0" borderId="6" xfId="13" applyFont="1" applyFill="1" applyBorder="1" applyAlignment="1">
      <alignment horizontal="right" wrapText="1"/>
    </xf>
    <xf numFmtId="0" fontId="4" fillId="0" borderId="8" xfId="14" applyFont="1" applyFill="1" applyBorder="1" applyAlignment="1">
      <alignment horizontal="right" wrapText="1"/>
    </xf>
    <xf numFmtId="0" fontId="4" fillId="0" borderId="9" xfId="14" applyFont="1" applyFill="1" applyBorder="1" applyAlignment="1">
      <alignment horizontal="right" wrapText="1"/>
    </xf>
    <xf numFmtId="1" fontId="0" fillId="0" borderId="0" xfId="0" applyNumberFormat="1"/>
    <xf numFmtId="1" fontId="4" fillId="2" borderId="7" xfId="13" applyNumberFormat="1" applyFont="1" applyFill="1" applyBorder="1" applyAlignment="1">
      <alignment horizontal="center"/>
    </xf>
    <xf numFmtId="1" fontId="4" fillId="0" borderId="7" xfId="14" applyNumberFormat="1" applyFont="1" applyFill="1" applyBorder="1" applyAlignment="1">
      <alignment horizontal="right" wrapText="1"/>
    </xf>
    <xf numFmtId="1" fontId="4" fillId="0" borderId="7" xfId="13" applyNumberFormat="1" applyFont="1" applyFill="1" applyBorder="1" applyAlignment="1">
      <alignment horizontal="right" wrapText="1"/>
    </xf>
    <xf numFmtId="1" fontId="4" fillId="0" borderId="10" xfId="14" applyNumberFormat="1" applyFont="1" applyFill="1" applyBorder="1" applyAlignment="1">
      <alignment horizontal="right" wrapText="1"/>
    </xf>
    <xf numFmtId="1" fontId="1" fillId="0" borderId="0" xfId="0" applyNumberFormat="1" applyFont="1"/>
    <xf numFmtId="0" fontId="0" fillId="0" borderId="11" xfId="0" applyBorder="1"/>
    <xf numFmtId="0" fontId="11" fillId="0" borderId="15" xfId="15" applyFont="1" applyFill="1" applyBorder="1" applyAlignment="1">
      <alignment horizontal="right" wrapText="1"/>
    </xf>
    <xf numFmtId="0" fontId="11" fillId="2" borderId="1" xfId="15" applyFont="1" applyFill="1" applyBorder="1" applyAlignment="1">
      <alignment horizontal="center"/>
    </xf>
    <xf numFmtId="0" fontId="11" fillId="0" borderId="1" xfId="15" applyFont="1" applyFill="1" applyBorder="1" applyAlignment="1">
      <alignment wrapText="1"/>
    </xf>
    <xf numFmtId="0" fontId="11" fillId="0" borderId="1" xfId="15" applyFont="1" applyFill="1" applyBorder="1" applyAlignment="1">
      <alignment horizontal="right" wrapText="1"/>
    </xf>
    <xf numFmtId="165" fontId="1" fillId="0" borderId="0" xfId="0" applyNumberFormat="1" applyFont="1"/>
    <xf numFmtId="165" fontId="4" fillId="2" borderId="1" xfId="13" applyNumberFormat="1" applyFont="1" applyFill="1" applyBorder="1" applyAlignment="1">
      <alignment horizontal="left"/>
    </xf>
    <xf numFmtId="1" fontId="4" fillId="2" borderId="1" xfId="13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" fontId="4" fillId="0" borderId="1" xfId="14" applyNumberFormat="1" applyFont="1" applyFill="1" applyBorder="1" applyAlignment="1">
      <alignment horizontal="right" wrapText="1"/>
    </xf>
    <xf numFmtId="165" fontId="4" fillId="0" borderId="1" xfId="14" applyNumberFormat="1" applyFont="1" applyFill="1" applyBorder="1" applyAlignment="1">
      <alignment horizontal="right" wrapText="1"/>
    </xf>
    <xf numFmtId="165" fontId="9" fillId="0" borderId="1" xfId="13" applyNumberFormat="1" applyFont="1" applyFill="1" applyBorder="1" applyAlignment="1">
      <alignment horizontal="left" wrapText="1"/>
    </xf>
    <xf numFmtId="165" fontId="4" fillId="0" borderId="1" xfId="3" applyNumberFormat="1" applyFont="1" applyFill="1" applyBorder="1" applyAlignment="1">
      <alignment horizontal="left" wrapText="1"/>
    </xf>
    <xf numFmtId="1" fontId="4" fillId="0" borderId="1" xfId="13" applyNumberFormat="1" applyFont="1" applyFill="1" applyBorder="1" applyAlignment="1">
      <alignment horizontal="right" wrapText="1"/>
    </xf>
    <xf numFmtId="165" fontId="4" fillId="2" borderId="16" xfId="13" applyNumberFormat="1" applyFont="1" applyFill="1" applyBorder="1" applyAlignment="1">
      <alignment horizontal="center"/>
    </xf>
    <xf numFmtId="1" fontId="4" fillId="2" borderId="16" xfId="13" applyNumberFormat="1" applyFont="1" applyFill="1" applyBorder="1" applyAlignment="1">
      <alignment horizontal="center"/>
    </xf>
    <xf numFmtId="0" fontId="11" fillId="2" borderId="20" xfId="15" applyFont="1" applyFill="1" applyBorder="1" applyAlignment="1">
      <alignment horizontal="center"/>
    </xf>
    <xf numFmtId="0" fontId="11" fillId="2" borderId="21" xfId="15" applyFont="1" applyFill="1" applyBorder="1" applyAlignment="1">
      <alignment horizontal="center"/>
    </xf>
    <xf numFmtId="0" fontId="11" fillId="2" borderId="22" xfId="15" applyFont="1" applyFill="1" applyBorder="1" applyAlignment="1">
      <alignment horizontal="center"/>
    </xf>
    <xf numFmtId="0" fontId="11" fillId="0" borderId="23" xfId="15" applyFont="1" applyFill="1" applyBorder="1" applyAlignment="1">
      <alignment wrapText="1"/>
    </xf>
    <xf numFmtId="0" fontId="11" fillId="0" borderId="24" xfId="15" applyFont="1" applyFill="1" applyBorder="1" applyAlignment="1">
      <alignment horizontal="right" wrapText="1"/>
    </xf>
    <xf numFmtId="0" fontId="11" fillId="0" borderId="25" xfId="15" applyFont="1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165" fontId="11" fillId="0" borderId="1" xfId="15" applyNumberFormat="1" applyFont="1" applyFill="1" applyBorder="1" applyAlignment="1">
      <alignment horizontal="right" wrapText="1"/>
    </xf>
    <xf numFmtId="164" fontId="5" fillId="4" borderId="16" xfId="0" applyNumberFormat="1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4" fillId="0" borderId="1" xfId="9" applyFont="1" applyFill="1" applyBorder="1" applyAlignment="1">
      <alignment horizontal="right" wrapText="1"/>
    </xf>
    <xf numFmtId="9" fontId="6" fillId="0" borderId="1" xfId="3" applyNumberFormat="1" applyFont="1" applyFill="1" applyBorder="1" applyAlignment="1">
      <alignment horizontal="right" wrapText="1"/>
    </xf>
    <xf numFmtId="9" fontId="4" fillId="0" borderId="1" xfId="9" applyNumberFormat="1" applyFont="1" applyFill="1" applyBorder="1" applyAlignment="1">
      <alignment horizontal="right" wrapText="1"/>
    </xf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6">
    <cellStyle name="Normal" xfId="0" builtinId="0"/>
    <cellStyle name="Normal_campus_m_f" xfId="2"/>
    <cellStyle name="Normal_CCworking_1" xfId="12"/>
    <cellStyle name="Normal_credits_FTE" xfId="14"/>
    <cellStyle name="Normal_Headcount" xfId="9"/>
    <cellStyle name="Normal_major" xfId="5"/>
    <cellStyle name="Normal_National_deseg" xfId="8"/>
    <cellStyle name="Normal_National_deseg_1" xfId="11"/>
    <cellStyle name="Normal_New_deseg" xfId="10"/>
    <cellStyle name="Normal_Sheet1" xfId="3"/>
    <cellStyle name="Normal_Sheet1_1" xfId="13"/>
    <cellStyle name="Normal_Sheet1_2" xfId="15"/>
    <cellStyle name="Normal_Sheet2" xfId="1"/>
    <cellStyle name="Normal_Sheet2_1" xfId="4"/>
    <cellStyle name="Normal_Sheet5" xfId="6"/>
    <cellStyle name="Normal_Sheet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Headcount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[1]Headcount_graphs!$B$2:$F$2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[1]Headcount_graphs!$B$3:$F$3</c:f>
              <c:numCache>
                <c:formatCode>General</c:formatCode>
                <c:ptCount val="5"/>
                <c:pt idx="0">
                  <c:v>2700</c:v>
                </c:pt>
                <c:pt idx="1">
                  <c:v>2913</c:v>
                </c:pt>
                <c:pt idx="2">
                  <c:v>2744</c:v>
                </c:pt>
                <c:pt idx="3">
                  <c:v>2444</c:v>
                </c:pt>
                <c:pt idx="4">
                  <c:v>2344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1588784"/>
        <c:axId val="-271588240"/>
      </c:barChart>
      <c:catAx>
        <c:axId val="-2715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88240"/>
        <c:crosses val="autoZero"/>
        <c:auto val="1"/>
        <c:lblAlgn val="ctr"/>
        <c:lblOffset val="100"/>
        <c:noMultiLvlLbl val="0"/>
      </c:catAx>
      <c:valAx>
        <c:axId val="-27158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8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=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CC_graphs!$M$3:$Q$3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CC_graphs!$M$4:$Q$4</c:f>
              <c:numCache>
                <c:formatCode>0.0%</c:formatCode>
                <c:ptCount val="5"/>
                <c:pt idx="0">
                  <c:v>0.69030591974572908</c:v>
                </c:pt>
                <c:pt idx="1">
                  <c:v>0.68426386585590571</c:v>
                </c:pt>
                <c:pt idx="2">
                  <c:v>0.68639234059889997</c:v>
                </c:pt>
                <c:pt idx="3">
                  <c:v>0.70465142727169339</c:v>
                </c:pt>
                <c:pt idx="4">
                  <c:v>0.72761545711592834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18832"/>
        <c:axId val="-11216656"/>
      </c:barChart>
      <c:catAx>
        <c:axId val="-11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6656"/>
        <c:crosses val="autoZero"/>
        <c:auto val="1"/>
        <c:lblAlgn val="ctr"/>
        <c:lblOffset val="100"/>
        <c:noMultiLvlLbl val="0"/>
      </c:catAx>
      <c:valAx>
        <c:axId val="-112166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-</a:t>
            </a:r>
            <a:r>
              <a:rPr lang="en-US" baseline="0"/>
              <a:t> </a:t>
            </a:r>
            <a:r>
              <a:rPr lang="en-US"/>
              <a:t> Student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CC_graphs!$M$5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CC_graphs!$M$6:$M$8</c:f>
              <c:numCache>
                <c:formatCode>0.0%</c:formatCode>
                <c:ptCount val="3"/>
                <c:pt idx="0">
                  <c:v>0.7149546385718466</c:v>
                </c:pt>
                <c:pt idx="1">
                  <c:v>0.61456023651145597</c:v>
                </c:pt>
                <c:pt idx="2">
                  <c:v>0.75946969696969702</c:v>
                </c:pt>
              </c:numCache>
            </c:numRef>
          </c:val>
        </c:ser>
        <c:ser>
          <c:idx val="1"/>
          <c:order val="1"/>
          <c:tx>
            <c:strRef>
              <c:f>CC_graphs!$N$5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CC_graphs!$N$6:$N$8</c:f>
              <c:numCache>
                <c:formatCode>0.0%</c:formatCode>
                <c:ptCount val="3"/>
                <c:pt idx="0">
                  <c:v>0.71469968387776606</c:v>
                </c:pt>
                <c:pt idx="1">
                  <c:v>0.58848167539267016</c:v>
                </c:pt>
                <c:pt idx="2">
                  <c:v>0.79345088161209065</c:v>
                </c:pt>
              </c:numCache>
            </c:numRef>
          </c:val>
        </c:ser>
        <c:ser>
          <c:idx val="2"/>
          <c:order val="2"/>
          <c:tx>
            <c:strRef>
              <c:f>CC_graphs!$O$5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CC_graphs!$O$6:$O$8</c:f>
              <c:numCache>
                <c:formatCode>0.0%</c:formatCode>
                <c:ptCount val="3"/>
                <c:pt idx="0">
                  <c:v>0.69994093325457762</c:v>
                </c:pt>
                <c:pt idx="1">
                  <c:v>0.64004499437570306</c:v>
                </c:pt>
                <c:pt idx="2">
                  <c:v>0.77044854881266489</c:v>
                </c:pt>
              </c:numCache>
            </c:numRef>
          </c:val>
        </c:ser>
        <c:ser>
          <c:idx val="3"/>
          <c:order val="3"/>
          <c:tx>
            <c:strRef>
              <c:f>CC_graphs!$P$5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CC_graphs!$P$6:$P$8</c:f>
              <c:numCache>
                <c:formatCode>0.0%</c:formatCode>
                <c:ptCount val="3"/>
                <c:pt idx="0">
                  <c:v>0.70249961662321725</c:v>
                </c:pt>
                <c:pt idx="1">
                  <c:v>0.69115958668197475</c:v>
                </c:pt>
                <c:pt idx="2">
                  <c:v>0.7754716981132076</c:v>
                </c:pt>
              </c:numCache>
            </c:numRef>
          </c:val>
        </c:ser>
        <c:ser>
          <c:idx val="4"/>
          <c:order val="4"/>
          <c:tx>
            <c:strRef>
              <c:f>CC_graphs!$Q$5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CC_graphs!$L$6:$L$8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CC_graphs!$Q$6:$Q$8</c:f>
              <c:numCache>
                <c:formatCode>0.0%</c:formatCode>
                <c:ptCount val="3"/>
                <c:pt idx="0">
                  <c:v>0.72267171630228955</c:v>
                </c:pt>
                <c:pt idx="1">
                  <c:v>0.73585787751285647</c:v>
                </c:pt>
                <c:pt idx="2">
                  <c:v>0.74814814814814812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12848"/>
        <c:axId val="-11213392"/>
      </c:barChart>
      <c:catAx>
        <c:axId val="-112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3392"/>
        <c:crosses val="autoZero"/>
        <c:auto val="1"/>
        <c:lblAlgn val="ctr"/>
        <c:lblOffset val="100"/>
        <c:noMultiLvlLbl val="0"/>
      </c:catAx>
      <c:valAx>
        <c:axId val="-11213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2848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Course Completion ABCorP by</a:t>
            </a:r>
            <a:r>
              <a:rPr lang="en-US" baseline="0"/>
              <a:t> Campus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CC_graphs!$L$10</c:f>
              <c:strCache>
                <c:ptCount val="1"/>
                <c:pt idx="0">
                  <c:v>Chuuk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CC_graphs!$M$10:$Q$10</c:f>
              <c:numCache>
                <c:formatCode>0.0%</c:formatCode>
                <c:ptCount val="5"/>
                <c:pt idx="0">
                  <c:v>0.72302839116719242</c:v>
                </c:pt>
                <c:pt idx="1">
                  <c:v>0.68244358833241603</c:v>
                </c:pt>
                <c:pt idx="2">
                  <c:v>0.66261203585147244</c:v>
                </c:pt>
                <c:pt idx="3">
                  <c:v>0.66186440677966096</c:v>
                </c:pt>
                <c:pt idx="4">
                  <c:v>0.7218274111675127</c:v>
                </c:pt>
              </c:numCache>
            </c:numRef>
          </c:val>
        </c:ser>
        <c:ser>
          <c:idx val="1"/>
          <c:order val="1"/>
          <c:tx>
            <c:strRef>
              <c:f>CC_graphs!$L$11</c:f>
              <c:strCache>
                <c:ptCount val="1"/>
                <c:pt idx="0">
                  <c:v>Kosrae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CC_graphs!$M$11:$Q$11</c:f>
              <c:numCache>
                <c:formatCode>0.0%</c:formatCode>
                <c:ptCount val="5"/>
                <c:pt idx="0">
                  <c:v>0.7227101631116688</c:v>
                </c:pt>
                <c:pt idx="1">
                  <c:v>0.68009205983889531</c:v>
                </c:pt>
                <c:pt idx="2">
                  <c:v>0.62619047619047619</c:v>
                </c:pt>
                <c:pt idx="3">
                  <c:v>0.62982689747003995</c:v>
                </c:pt>
                <c:pt idx="4">
                  <c:v>0.67485549132947975</c:v>
                </c:pt>
              </c:numCache>
            </c:numRef>
          </c:val>
        </c:ser>
        <c:ser>
          <c:idx val="2"/>
          <c:order val="2"/>
          <c:tx>
            <c:strRef>
              <c:f>CC_graphs!$L$12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CC_graphs!$M$12:$Q$12</c:f>
              <c:numCache>
                <c:formatCode>0.0%</c:formatCode>
                <c:ptCount val="5"/>
                <c:pt idx="0">
                  <c:v>0.70097087378640777</c:v>
                </c:pt>
                <c:pt idx="1">
                  <c:v>0.69679633867276891</c:v>
                </c:pt>
                <c:pt idx="2">
                  <c:v>0.69699903194578894</c:v>
                </c:pt>
                <c:pt idx="3">
                  <c:v>0.69340329835082459</c:v>
                </c:pt>
                <c:pt idx="4">
                  <c:v>0.72796432318992654</c:v>
                </c:pt>
              </c:numCache>
            </c:numRef>
          </c:val>
        </c:ser>
        <c:ser>
          <c:idx val="3"/>
          <c:order val="3"/>
          <c:tx>
            <c:strRef>
              <c:f>CC_graphs!$L$13</c:f>
              <c:strCache>
                <c:ptCount val="1"/>
                <c:pt idx="0">
                  <c:v>Pohnpei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CC_graphs!$M$13:$Q$13</c:f>
              <c:numCache>
                <c:formatCode>0.0%</c:formatCode>
                <c:ptCount val="5"/>
                <c:pt idx="0">
                  <c:v>0.63348904060366507</c:v>
                </c:pt>
                <c:pt idx="1">
                  <c:v>0.65974821367812186</c:v>
                </c:pt>
                <c:pt idx="2">
                  <c:v>0.68681747269890792</c:v>
                </c:pt>
                <c:pt idx="3">
                  <c:v>0.73863636363636365</c:v>
                </c:pt>
                <c:pt idx="4">
                  <c:v>0.72440273037542657</c:v>
                </c:pt>
              </c:numCache>
            </c:numRef>
          </c:val>
        </c:ser>
        <c:ser>
          <c:idx val="4"/>
          <c:order val="4"/>
          <c:tx>
            <c:strRef>
              <c:f>CC_graphs!$L$14</c:f>
              <c:strCache>
                <c:ptCount val="1"/>
                <c:pt idx="0">
                  <c:v>Yap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CC_graphs!$M$9:$Q$9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CC_graphs!$M$14:$Q$14</c:f>
              <c:numCache>
                <c:formatCode>0.0%</c:formatCode>
                <c:ptCount val="5"/>
                <c:pt idx="0">
                  <c:v>0.73690932311621971</c:v>
                </c:pt>
                <c:pt idx="1">
                  <c:v>0.7124563445867288</c:v>
                </c:pt>
                <c:pt idx="2">
                  <c:v>0.74583333333333335</c:v>
                </c:pt>
                <c:pt idx="3">
                  <c:v>0.82121212121212117</c:v>
                </c:pt>
                <c:pt idx="4">
                  <c:v>0.80152671755725191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8720"/>
        <c:axId val="-12529808"/>
      </c:barChart>
      <c:catAx>
        <c:axId val="-1252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29808"/>
        <c:crosses val="autoZero"/>
        <c:auto val="1"/>
        <c:lblAlgn val="ctr"/>
        <c:lblOffset val="100"/>
        <c:noMultiLvlLbl val="0"/>
      </c:catAx>
      <c:valAx>
        <c:axId val="-125298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287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</a:t>
            </a:r>
            <a:r>
              <a:rPr lang="en-US" baseline="0"/>
              <a:t> Semester Course Completion ABCorP by Program Category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CC_graphs!$M$40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CC_graphs!$M$41:$M$44</c:f>
              <c:numCache>
                <c:formatCode>0.0%</c:formatCode>
                <c:ptCount val="4"/>
                <c:pt idx="0">
                  <c:v>0.55574912891986061</c:v>
                </c:pt>
                <c:pt idx="1">
                  <c:v>0.73691790686509839</c:v>
                </c:pt>
                <c:pt idx="2">
                  <c:v>0.70441458733205375</c:v>
                </c:pt>
                <c:pt idx="3">
                  <c:v>0.74611398963730569</c:v>
                </c:pt>
              </c:numCache>
            </c:numRef>
          </c:val>
        </c:ser>
        <c:ser>
          <c:idx val="1"/>
          <c:order val="1"/>
          <c:tx>
            <c:strRef>
              <c:f>CC_graphs!$N$40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CC_graphs!$N$41:$N$44</c:f>
              <c:numCache>
                <c:formatCode>0.0%</c:formatCode>
                <c:ptCount val="4"/>
                <c:pt idx="0">
                  <c:v>0.56596661281637051</c:v>
                </c:pt>
                <c:pt idx="1">
                  <c:v>0.70640776699029129</c:v>
                </c:pt>
                <c:pt idx="2">
                  <c:v>0.71162627327010886</c:v>
                </c:pt>
                <c:pt idx="3">
                  <c:v>0.70797202797202796</c:v>
                </c:pt>
              </c:numCache>
            </c:numRef>
          </c:val>
        </c:ser>
        <c:ser>
          <c:idx val="2"/>
          <c:order val="2"/>
          <c:tx>
            <c:strRef>
              <c:f>CC_graphs!$O$40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CC_graphs!$O$41:$O$44</c:f>
              <c:numCache>
                <c:formatCode>0.0%</c:formatCode>
                <c:ptCount val="4"/>
                <c:pt idx="0">
                  <c:v>0.5570380253502335</c:v>
                </c:pt>
                <c:pt idx="1">
                  <c:v>0.75628794449262793</c:v>
                </c:pt>
                <c:pt idx="2">
                  <c:v>0.67143962848297212</c:v>
                </c:pt>
                <c:pt idx="3">
                  <c:v>0.70617355853232378</c:v>
                </c:pt>
              </c:numCache>
            </c:numRef>
          </c:val>
        </c:ser>
        <c:ser>
          <c:idx val="3"/>
          <c:order val="3"/>
          <c:tx>
            <c:strRef>
              <c:f>CC_graphs!$P$40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CC_graphs!$P$41:$P$44</c:f>
              <c:numCache>
                <c:formatCode>0.0%</c:formatCode>
                <c:ptCount val="4"/>
                <c:pt idx="0">
                  <c:v>0.62907268170426067</c:v>
                </c:pt>
                <c:pt idx="1">
                  <c:v>0.74272930648769575</c:v>
                </c:pt>
                <c:pt idx="2">
                  <c:v>0.69090170593013811</c:v>
                </c:pt>
                <c:pt idx="3">
                  <c:v>0.71497252747252749</c:v>
                </c:pt>
              </c:numCache>
            </c:numRef>
          </c:val>
        </c:ser>
        <c:ser>
          <c:idx val="4"/>
          <c:order val="4"/>
          <c:tx>
            <c:strRef>
              <c:f>CC_graphs!$Q$40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CC_graphs!$L$41:$L$44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CC_graphs!$Q$41:$Q$44</c:f>
              <c:numCache>
                <c:formatCode>0.0%</c:formatCode>
                <c:ptCount val="4"/>
                <c:pt idx="0">
                  <c:v>0.6107784431137725</c:v>
                </c:pt>
                <c:pt idx="1">
                  <c:v>0.78383548541367765</c:v>
                </c:pt>
                <c:pt idx="2">
                  <c:v>0.73278985507246375</c:v>
                </c:pt>
                <c:pt idx="3">
                  <c:v>0.73480083857442346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5456"/>
        <c:axId val="-12523280"/>
      </c:barChart>
      <c:catAx>
        <c:axId val="-1252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23280"/>
        <c:crosses val="autoZero"/>
        <c:auto val="1"/>
        <c:lblAlgn val="ctr"/>
        <c:lblOffset val="100"/>
        <c:noMultiLvlLbl val="0"/>
      </c:catAx>
      <c:valAx>
        <c:axId val="-12523280"/>
        <c:scaling>
          <c:orientation val="minMax"/>
          <c:max val="0.8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2545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</a:t>
            </a:r>
            <a:r>
              <a:rPr lang="en-US" sz="1200" b="1" baseline="0"/>
              <a:t> Enrollment by Student Type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[1]Headcount_graphs!$B$4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[1]Headcount_graphs!$B$5:$B$7</c:f>
              <c:numCache>
                <c:formatCode>General</c:formatCode>
                <c:ptCount val="3"/>
                <c:pt idx="0">
                  <c:v>1883</c:v>
                </c:pt>
                <c:pt idx="1">
                  <c:v>650</c:v>
                </c:pt>
                <c:pt idx="2">
                  <c:v>167</c:v>
                </c:pt>
              </c:numCache>
            </c:numRef>
          </c:val>
        </c:ser>
        <c:ser>
          <c:idx val="1"/>
          <c:order val="1"/>
          <c:tx>
            <c:strRef>
              <c:f>[1]Headcount_graphs!$C$4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[1]Headcount_graphs!$C$5:$C$7</c:f>
              <c:numCache>
                <c:formatCode>General</c:formatCode>
                <c:ptCount val="3"/>
                <c:pt idx="0">
                  <c:v>2041</c:v>
                </c:pt>
                <c:pt idx="1">
                  <c:v>743</c:v>
                </c:pt>
                <c:pt idx="2">
                  <c:v>129</c:v>
                </c:pt>
              </c:numCache>
            </c:numRef>
          </c:val>
        </c:ser>
        <c:ser>
          <c:idx val="2"/>
          <c:order val="2"/>
          <c:tx>
            <c:strRef>
              <c:f>[1]Headcount_graphs!$D$4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[1]Headcount_graphs!$D$5:$D$7</c:f>
              <c:numCache>
                <c:formatCode>General</c:formatCode>
                <c:ptCount val="3"/>
                <c:pt idx="0">
                  <c:v>1924</c:v>
                </c:pt>
                <c:pt idx="1">
                  <c:v>700</c:v>
                </c:pt>
                <c:pt idx="2">
                  <c:v>120</c:v>
                </c:pt>
              </c:numCache>
            </c:numRef>
          </c:val>
        </c:ser>
        <c:ser>
          <c:idx val="3"/>
          <c:order val="3"/>
          <c:tx>
            <c:strRef>
              <c:f>[1]Headcount_graphs!$E$4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[1]Headcount_graphs!$E$5:$E$7</c:f>
              <c:numCache>
                <c:formatCode>General</c:formatCode>
                <c:ptCount val="3"/>
                <c:pt idx="0">
                  <c:v>1800</c:v>
                </c:pt>
                <c:pt idx="1">
                  <c:v>481</c:v>
                </c:pt>
                <c:pt idx="2">
                  <c:v>163</c:v>
                </c:pt>
              </c:numCache>
            </c:numRef>
          </c:val>
        </c:ser>
        <c:ser>
          <c:idx val="4"/>
          <c:order val="4"/>
          <c:tx>
            <c:strRef>
              <c:f>[1]Headcount_graphs!$F$4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[1]Headcount_graphs!$A$5:$A$7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[1]Headcount_graphs!$F$5:$F$7</c:f>
              <c:numCache>
                <c:formatCode>General</c:formatCode>
                <c:ptCount val="3"/>
                <c:pt idx="0">
                  <c:v>1613</c:v>
                </c:pt>
                <c:pt idx="1">
                  <c:v>558</c:v>
                </c:pt>
                <c:pt idx="2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1585520"/>
        <c:axId val="-271584976"/>
      </c:barChart>
      <c:catAx>
        <c:axId val="-27158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84976"/>
        <c:crosses val="autoZero"/>
        <c:auto val="1"/>
        <c:lblAlgn val="ctr"/>
        <c:lblOffset val="100"/>
        <c:noMultiLvlLbl val="0"/>
      </c:catAx>
      <c:valAx>
        <c:axId val="-27158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8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Fall Semester Enrollment by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[1]Headcount_graphs!$B$9:$B$13</c:f>
              <c:numCache>
                <c:formatCode>General</c:formatCode>
                <c:ptCount val="5"/>
                <c:pt idx="0">
                  <c:v>479</c:v>
                </c:pt>
                <c:pt idx="1">
                  <c:v>218</c:v>
                </c:pt>
                <c:pt idx="2">
                  <c:v>1056</c:v>
                </c:pt>
                <c:pt idx="3">
                  <c:v>740</c:v>
                </c:pt>
                <c:pt idx="4">
                  <c:v>208</c:v>
                </c:pt>
              </c:numCache>
            </c:numRef>
          </c:val>
        </c:ser>
        <c:ser>
          <c:idx val="1"/>
          <c:order val="1"/>
          <c:tx>
            <c:strRef>
              <c:f>[1]Headcount_graphs!$C$8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[1]Headcount_graphs!$C$9:$C$13</c:f>
              <c:numCache>
                <c:formatCode>General</c:formatCode>
                <c:ptCount val="5"/>
                <c:pt idx="0">
                  <c:v>493</c:v>
                </c:pt>
                <c:pt idx="1">
                  <c:v>257</c:v>
                </c:pt>
                <c:pt idx="2">
                  <c:v>1092</c:v>
                </c:pt>
                <c:pt idx="3">
                  <c:v>843</c:v>
                </c:pt>
                <c:pt idx="4">
                  <c:v>228</c:v>
                </c:pt>
              </c:numCache>
            </c:numRef>
          </c:val>
        </c:ser>
        <c:ser>
          <c:idx val="2"/>
          <c:order val="2"/>
          <c:tx>
            <c:strRef>
              <c:f>[1]Headcount_graphs!$D$8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[1]Headcount_graphs!$D$9:$D$13</c:f>
              <c:numCache>
                <c:formatCode>General</c:formatCode>
                <c:ptCount val="5"/>
                <c:pt idx="0">
                  <c:v>409</c:v>
                </c:pt>
                <c:pt idx="1">
                  <c:v>267</c:v>
                </c:pt>
                <c:pt idx="2">
                  <c:v>1072</c:v>
                </c:pt>
                <c:pt idx="3">
                  <c:v>771</c:v>
                </c:pt>
                <c:pt idx="4">
                  <c:v>225</c:v>
                </c:pt>
              </c:numCache>
            </c:numRef>
          </c:val>
        </c:ser>
        <c:ser>
          <c:idx val="3"/>
          <c:order val="3"/>
          <c:tx>
            <c:strRef>
              <c:f>[1]Headcount_graphs!$E$8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[1]Headcount_graphs!$E$9:$E$13</c:f>
              <c:numCache>
                <c:formatCode>General</c:formatCode>
                <c:ptCount val="5"/>
                <c:pt idx="0">
                  <c:v>319</c:v>
                </c:pt>
                <c:pt idx="1">
                  <c:v>243</c:v>
                </c:pt>
                <c:pt idx="2">
                  <c:v>1018</c:v>
                </c:pt>
                <c:pt idx="3">
                  <c:v>669</c:v>
                </c:pt>
                <c:pt idx="4">
                  <c:v>195</c:v>
                </c:pt>
              </c:numCache>
            </c:numRef>
          </c:val>
        </c:ser>
        <c:ser>
          <c:idx val="4"/>
          <c:order val="4"/>
          <c:tx>
            <c:strRef>
              <c:f>[1]Headcount_graphs!$F$8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[1]Headcount_graphs!$F$9:$F$13</c:f>
              <c:numCache>
                <c:formatCode>General</c:formatCode>
                <c:ptCount val="5"/>
                <c:pt idx="0">
                  <c:v>262</c:v>
                </c:pt>
                <c:pt idx="1">
                  <c:v>223</c:v>
                </c:pt>
                <c:pt idx="2">
                  <c:v>968</c:v>
                </c:pt>
                <c:pt idx="3">
                  <c:v>703</c:v>
                </c:pt>
                <c:pt idx="4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-12035792"/>
        <c:axId val="-12033616"/>
      </c:barChart>
      <c:catAx>
        <c:axId val="-1203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3616"/>
        <c:crosses val="autoZero"/>
        <c:auto val="1"/>
        <c:lblAlgn val="ctr"/>
        <c:lblOffset val="100"/>
        <c:noMultiLvlLbl val="0"/>
      </c:catAx>
      <c:valAx>
        <c:axId val="-1203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5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200" b="1"/>
              <a:t>Fall Semester Enrollment by Full Time vs. Part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[1]Headcount_graphs!$A$15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[1]Headcount_graphs!$B$14:$F$14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[1]Headcount_graphs!$B$15:$F$15</c:f>
              <c:numCache>
                <c:formatCode>General</c:formatCode>
                <c:ptCount val="5"/>
                <c:pt idx="0">
                  <c:v>2024</c:v>
                </c:pt>
                <c:pt idx="1">
                  <c:v>2071</c:v>
                </c:pt>
                <c:pt idx="2">
                  <c:v>1782</c:v>
                </c:pt>
                <c:pt idx="3">
                  <c:v>1638</c:v>
                </c:pt>
                <c:pt idx="4">
                  <c:v>1605</c:v>
                </c:pt>
              </c:numCache>
            </c:numRef>
          </c:val>
        </c:ser>
        <c:ser>
          <c:idx val="1"/>
          <c:order val="1"/>
          <c:tx>
            <c:strRef>
              <c:f>[1]Headcount_graphs!$A$16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[1]Headcount_graphs!$B$14:$F$14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[1]Headcount_graphs!$B$16:$F$16</c:f>
              <c:numCache>
                <c:formatCode>General</c:formatCode>
                <c:ptCount val="5"/>
                <c:pt idx="0">
                  <c:v>677</c:v>
                </c:pt>
                <c:pt idx="1">
                  <c:v>842</c:v>
                </c:pt>
                <c:pt idx="2">
                  <c:v>962</c:v>
                </c:pt>
                <c:pt idx="3">
                  <c:v>806</c:v>
                </c:pt>
                <c:pt idx="4">
                  <c:v>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-12034704"/>
        <c:axId val="-12034160"/>
      </c:barChart>
      <c:catAx>
        <c:axId val="-1203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Term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4160"/>
        <c:crosses val="autoZero"/>
        <c:auto val="1"/>
        <c:lblAlgn val="ctr"/>
        <c:lblOffset val="100"/>
        <c:noMultiLvlLbl val="0"/>
      </c:catAx>
      <c:valAx>
        <c:axId val="-1203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Full</a:t>
            </a:r>
            <a:r>
              <a:rPr lang="en-US" sz="1200" b="1" baseline="0"/>
              <a:t> Time versus Part Time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[1]Headcount_graphs!$A$43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[1]Headcount_graphs!$B$43:$F$43</c:f>
              <c:numCache>
                <c:formatCode>General</c:formatCode>
                <c:ptCount val="5"/>
                <c:pt idx="0">
                  <c:v>0.74962962962962965</c:v>
                </c:pt>
                <c:pt idx="1">
                  <c:v>0.71095090971507036</c:v>
                </c:pt>
                <c:pt idx="2">
                  <c:v>0.6494169096209913</c:v>
                </c:pt>
                <c:pt idx="3">
                  <c:v>0.67021276595744683</c:v>
                </c:pt>
                <c:pt idx="4">
                  <c:v>0.68472696245733788</c:v>
                </c:pt>
              </c:numCache>
            </c:numRef>
          </c:val>
        </c:ser>
        <c:ser>
          <c:idx val="1"/>
          <c:order val="1"/>
          <c:tx>
            <c:strRef>
              <c:f>[1]Headcount_graphs!$A$44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[1]Headcount_graphs!$B$42:$F$42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[1]Headcount_graphs!$B$44:$F$44</c:f>
              <c:numCache>
                <c:formatCode>General</c:formatCode>
                <c:ptCount val="5"/>
                <c:pt idx="0">
                  <c:v>0.25074074074074076</c:v>
                </c:pt>
                <c:pt idx="1">
                  <c:v>0.28904909028492964</c:v>
                </c:pt>
                <c:pt idx="2">
                  <c:v>0.35058309037900875</c:v>
                </c:pt>
                <c:pt idx="3">
                  <c:v>0.32978723404255317</c:v>
                </c:pt>
                <c:pt idx="4">
                  <c:v>0.31527303754266212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036336"/>
        <c:axId val="-12033072"/>
      </c:barChart>
      <c:catAx>
        <c:axId val="-1203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3072"/>
        <c:crosses val="autoZero"/>
        <c:auto val="1"/>
        <c:lblAlgn val="ctr"/>
        <c:lblOffset val="100"/>
        <c:noMultiLvlLbl val="0"/>
      </c:catAx>
      <c:valAx>
        <c:axId val="-120330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03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</a:t>
            </a:r>
            <a:r>
              <a:rPr lang="en-US" sz="1200" b="1" baseline="0"/>
              <a:t> Gender (%)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[1]Headcount_graphs!$A$65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[1]Headcount_graphs!$B$65:$F$65</c:f>
              <c:numCache>
                <c:formatCode>General</c:formatCode>
                <c:ptCount val="5"/>
                <c:pt idx="0">
                  <c:v>0.5377777777777778</c:v>
                </c:pt>
                <c:pt idx="1">
                  <c:v>0.5348438036388603</c:v>
                </c:pt>
                <c:pt idx="2">
                  <c:v>0.54409620991253649</c:v>
                </c:pt>
                <c:pt idx="3">
                  <c:v>0.51636661211129298</c:v>
                </c:pt>
                <c:pt idx="4">
                  <c:v>0.53370307167235498</c:v>
                </c:pt>
              </c:numCache>
            </c:numRef>
          </c:val>
        </c:ser>
        <c:ser>
          <c:idx val="1"/>
          <c:order val="1"/>
          <c:tx>
            <c:strRef>
              <c:f>[1]Headcount_graphs!$A$66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[1]Headcount_graphs!$B$64:$F$64</c:f>
              <c:strCache>
                <c:ptCount val="5"/>
                <c:pt idx="0">
                  <c:v>Fall 2010</c:v>
                </c:pt>
                <c:pt idx="1">
                  <c:v>Fall 2011</c:v>
                </c:pt>
                <c:pt idx="2">
                  <c:v>Fall 2012</c:v>
                </c:pt>
                <c:pt idx="3">
                  <c:v>Fall 2013</c:v>
                </c:pt>
                <c:pt idx="4">
                  <c:v>Fall 2014</c:v>
                </c:pt>
              </c:strCache>
            </c:strRef>
          </c:cat>
          <c:val>
            <c:numRef>
              <c:f>[1]Headcount_graphs!$B$66:$F$66</c:f>
              <c:numCache>
                <c:formatCode>General</c:formatCode>
                <c:ptCount val="5"/>
                <c:pt idx="0">
                  <c:v>0.46259259259259261</c:v>
                </c:pt>
                <c:pt idx="1">
                  <c:v>0.4651561963611397</c:v>
                </c:pt>
                <c:pt idx="2">
                  <c:v>0.45590379008746357</c:v>
                </c:pt>
                <c:pt idx="3">
                  <c:v>0.48363338788870702</c:v>
                </c:pt>
                <c:pt idx="4">
                  <c:v>0.46629692832764508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1751808"/>
        <c:axId val="-11748544"/>
      </c:barChart>
      <c:catAx>
        <c:axId val="-1175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48544"/>
        <c:crosses val="autoZero"/>
        <c:auto val="1"/>
        <c:lblAlgn val="ctr"/>
        <c:lblOffset val="100"/>
        <c:noMultiLvlLbl val="0"/>
      </c:catAx>
      <c:valAx>
        <c:axId val="-117485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51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Fall Semester Enrollment by State of Origin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[1]Headcount_graphs!$B$17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[1]Headcount_graphs!$B$18:$B$22</c:f>
              <c:numCache>
                <c:formatCode>General</c:formatCode>
                <c:ptCount val="5"/>
                <c:pt idx="0">
                  <c:v>566</c:v>
                </c:pt>
                <c:pt idx="1">
                  <c:v>274</c:v>
                </c:pt>
                <c:pt idx="2">
                  <c:v>9</c:v>
                </c:pt>
                <c:pt idx="3">
                  <c:v>1539</c:v>
                </c:pt>
                <c:pt idx="4">
                  <c:v>313</c:v>
                </c:pt>
              </c:numCache>
            </c:numRef>
          </c:val>
        </c:ser>
        <c:ser>
          <c:idx val="1"/>
          <c:order val="1"/>
          <c:tx>
            <c:strRef>
              <c:f>[1]Headcount_graphs!$C$17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[1]Headcount_graphs!$C$18:$C$22</c:f>
              <c:numCache>
                <c:formatCode>General</c:formatCode>
                <c:ptCount val="5"/>
                <c:pt idx="0">
                  <c:v>587</c:v>
                </c:pt>
                <c:pt idx="1">
                  <c:v>326</c:v>
                </c:pt>
                <c:pt idx="2">
                  <c:v>9</c:v>
                </c:pt>
                <c:pt idx="3">
                  <c:v>1643</c:v>
                </c:pt>
                <c:pt idx="4">
                  <c:v>348</c:v>
                </c:pt>
              </c:numCache>
            </c:numRef>
          </c:val>
        </c:ser>
        <c:ser>
          <c:idx val="2"/>
          <c:order val="2"/>
          <c:tx>
            <c:strRef>
              <c:f>[1]Headcount_graphs!$D$17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[1]Headcount_graphs!$D$18:$D$22</c:f>
              <c:numCache>
                <c:formatCode>General</c:formatCode>
                <c:ptCount val="5"/>
                <c:pt idx="0">
                  <c:v>499</c:v>
                </c:pt>
                <c:pt idx="1">
                  <c:v>354</c:v>
                </c:pt>
                <c:pt idx="2">
                  <c:v>9</c:v>
                </c:pt>
                <c:pt idx="3">
                  <c:v>1550</c:v>
                </c:pt>
                <c:pt idx="4">
                  <c:v>332</c:v>
                </c:pt>
              </c:numCache>
            </c:numRef>
          </c:val>
        </c:ser>
        <c:ser>
          <c:idx val="3"/>
          <c:order val="3"/>
          <c:tx>
            <c:strRef>
              <c:f>[1]Headcount_graphs!$E$17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[1]Headcount_graphs!$E$18:$E$22</c:f>
              <c:numCache>
                <c:formatCode>General</c:formatCode>
                <c:ptCount val="5"/>
                <c:pt idx="0">
                  <c:v>407</c:v>
                </c:pt>
                <c:pt idx="1">
                  <c:v>319</c:v>
                </c:pt>
                <c:pt idx="2">
                  <c:v>17</c:v>
                </c:pt>
                <c:pt idx="3">
                  <c:v>1401</c:v>
                </c:pt>
                <c:pt idx="4">
                  <c:v>300</c:v>
                </c:pt>
              </c:numCache>
            </c:numRef>
          </c:val>
        </c:ser>
        <c:ser>
          <c:idx val="4"/>
          <c:order val="4"/>
          <c:tx>
            <c:strRef>
              <c:f>[1]Headcount_graphs!$F$17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[1]Headcount_graphs!$A$18:$A$22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Other</c:v>
                </c:pt>
                <c:pt idx="3">
                  <c:v>Pohnpeian</c:v>
                </c:pt>
                <c:pt idx="4">
                  <c:v>Yapese</c:v>
                </c:pt>
              </c:strCache>
            </c:strRef>
          </c:cat>
          <c:val>
            <c:numRef>
              <c:f>[1]Headcount_graphs!$F$18:$F$22</c:f>
              <c:numCache>
                <c:formatCode>General</c:formatCode>
                <c:ptCount val="5"/>
                <c:pt idx="0">
                  <c:v>343</c:v>
                </c:pt>
                <c:pt idx="1">
                  <c:v>296</c:v>
                </c:pt>
                <c:pt idx="2">
                  <c:v>14</c:v>
                </c:pt>
                <c:pt idx="3">
                  <c:v>1401</c:v>
                </c:pt>
                <c:pt idx="4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52352"/>
        <c:axId val="-11751264"/>
      </c:barChart>
      <c:catAx>
        <c:axId val="-117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51264"/>
        <c:crosses val="autoZero"/>
        <c:auto val="1"/>
        <c:lblAlgn val="ctr"/>
        <c:lblOffset val="100"/>
        <c:noMultiLvlLbl val="0"/>
      </c:catAx>
      <c:valAx>
        <c:axId val="-1175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5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Fall Semester Enrollment by State of Origin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[1]Headcount_graphs!$B$87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[1]Headcount_graphs!$B$88:$B$91</c:f>
              <c:numCache>
                <c:formatCode>General</c:formatCode>
                <c:ptCount val="4"/>
                <c:pt idx="0">
                  <c:v>0.20962962962962964</c:v>
                </c:pt>
                <c:pt idx="1">
                  <c:v>0.10148148148148148</c:v>
                </c:pt>
                <c:pt idx="2">
                  <c:v>0.56999999999999995</c:v>
                </c:pt>
                <c:pt idx="3">
                  <c:v>0.11592592592592593</c:v>
                </c:pt>
              </c:numCache>
            </c:numRef>
          </c:val>
        </c:ser>
        <c:ser>
          <c:idx val="1"/>
          <c:order val="1"/>
          <c:tx>
            <c:strRef>
              <c:f>[1]Headcount_graphs!$C$87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[1]Headcount_graphs!$C$88:$C$91</c:f>
              <c:numCache>
                <c:formatCode>General</c:formatCode>
                <c:ptCount val="4"/>
                <c:pt idx="0">
                  <c:v>0.20151047030552696</c:v>
                </c:pt>
                <c:pt idx="1">
                  <c:v>0.11191211809131479</c:v>
                </c:pt>
                <c:pt idx="2">
                  <c:v>0.56402334363199447</c:v>
                </c:pt>
                <c:pt idx="3">
                  <c:v>0.11946446961894953</c:v>
                </c:pt>
              </c:numCache>
            </c:numRef>
          </c:val>
        </c:ser>
        <c:ser>
          <c:idx val="2"/>
          <c:order val="2"/>
          <c:tx>
            <c:strRef>
              <c:f>[1]Headcount_graphs!$D$87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[1]Headcount_graphs!$D$88:$D$91</c:f>
              <c:numCache>
                <c:formatCode>General</c:formatCode>
                <c:ptCount val="4"/>
                <c:pt idx="0">
                  <c:v>0.18185131195335277</c:v>
                </c:pt>
                <c:pt idx="1">
                  <c:v>0.12900874635568513</c:v>
                </c:pt>
                <c:pt idx="2">
                  <c:v>0.564868804664723</c:v>
                </c:pt>
                <c:pt idx="3">
                  <c:v>0.12099125364431487</c:v>
                </c:pt>
              </c:numCache>
            </c:numRef>
          </c:val>
        </c:ser>
        <c:ser>
          <c:idx val="3"/>
          <c:order val="3"/>
          <c:tx>
            <c:strRef>
              <c:f>[1]Headcount_graphs!$E$87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[1]Headcount_graphs!$E$88:$E$91</c:f>
              <c:numCache>
                <c:formatCode>General</c:formatCode>
                <c:ptCount val="4"/>
                <c:pt idx="0">
                  <c:v>0.1665302782324059</c:v>
                </c:pt>
                <c:pt idx="1">
                  <c:v>0.13052373158756136</c:v>
                </c:pt>
                <c:pt idx="2">
                  <c:v>0.573240589198036</c:v>
                </c:pt>
                <c:pt idx="3">
                  <c:v>0.12274959083469722</c:v>
                </c:pt>
              </c:numCache>
            </c:numRef>
          </c:val>
        </c:ser>
        <c:ser>
          <c:idx val="4"/>
          <c:order val="4"/>
          <c:tx>
            <c:strRef>
              <c:f>[1]Headcount_graphs!$F$87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[1]Headcount_graphs!$A$88:$A$91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[1]Headcount_graphs!$F$88:$F$91</c:f>
              <c:numCache>
                <c:formatCode>General</c:formatCode>
                <c:ptCount val="4"/>
                <c:pt idx="0">
                  <c:v>0.14633105802047783</c:v>
                </c:pt>
                <c:pt idx="1">
                  <c:v>0.12627986348122866</c:v>
                </c:pt>
                <c:pt idx="2">
                  <c:v>0.59769624573378843</c:v>
                </c:pt>
                <c:pt idx="3">
                  <c:v>0.12372013651877133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49088"/>
        <c:axId val="-11746368"/>
      </c:barChart>
      <c:catAx>
        <c:axId val="-117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46368"/>
        <c:crosses val="autoZero"/>
        <c:auto val="1"/>
        <c:lblAlgn val="ctr"/>
        <c:lblOffset val="100"/>
        <c:noMultiLvlLbl val="0"/>
      </c:catAx>
      <c:valAx>
        <c:axId val="-117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49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Fall Semester Enrollment by Degree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[1]Headcount_graphs!$B$28</c:f>
              <c:strCache>
                <c:ptCount val="1"/>
                <c:pt idx="0">
                  <c:v>Fall 2010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[1]Headcount_graphs!$B$29:$B$34</c:f>
              <c:numCache>
                <c:formatCode>General</c:formatCode>
                <c:ptCount val="6"/>
                <c:pt idx="0">
                  <c:v>106</c:v>
                </c:pt>
                <c:pt idx="1">
                  <c:v>905</c:v>
                </c:pt>
                <c:pt idx="2">
                  <c:v>715</c:v>
                </c:pt>
                <c:pt idx="3">
                  <c:v>37</c:v>
                </c:pt>
                <c:pt idx="4">
                  <c:v>814</c:v>
                </c:pt>
                <c:pt idx="5">
                  <c:v>116</c:v>
                </c:pt>
              </c:numCache>
            </c:numRef>
          </c:val>
        </c:ser>
        <c:ser>
          <c:idx val="1"/>
          <c:order val="1"/>
          <c:tx>
            <c:strRef>
              <c:f>[1]Headcount_graphs!$C$28</c:f>
              <c:strCache>
                <c:ptCount val="1"/>
                <c:pt idx="0">
                  <c:v>Fall 2011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[1]Headcount_graphs!$C$29:$C$34</c:f>
              <c:numCache>
                <c:formatCode>General</c:formatCode>
                <c:ptCount val="6"/>
                <c:pt idx="0">
                  <c:v>180</c:v>
                </c:pt>
                <c:pt idx="1">
                  <c:v>1109</c:v>
                </c:pt>
                <c:pt idx="2">
                  <c:v>735</c:v>
                </c:pt>
                <c:pt idx="3">
                  <c:v>51</c:v>
                </c:pt>
                <c:pt idx="4">
                  <c:v>729</c:v>
                </c:pt>
                <c:pt idx="5">
                  <c:v>107</c:v>
                </c:pt>
              </c:numCache>
            </c:numRef>
          </c:val>
        </c:ser>
        <c:ser>
          <c:idx val="2"/>
          <c:order val="2"/>
          <c:tx>
            <c:strRef>
              <c:f>[1]Headcount_graphs!$D$28</c:f>
              <c:strCache>
                <c:ptCount val="1"/>
                <c:pt idx="0">
                  <c:v>Fall 2012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[1]Headcount_graphs!$D$29:$D$34</c:f>
              <c:numCache>
                <c:formatCode>General</c:formatCode>
                <c:ptCount val="6"/>
                <c:pt idx="0">
                  <c:v>183</c:v>
                </c:pt>
                <c:pt idx="1">
                  <c:v>1025</c:v>
                </c:pt>
                <c:pt idx="2">
                  <c:v>726</c:v>
                </c:pt>
                <c:pt idx="3">
                  <c:v>43</c:v>
                </c:pt>
                <c:pt idx="4">
                  <c:v>714</c:v>
                </c:pt>
                <c:pt idx="5">
                  <c:v>47</c:v>
                </c:pt>
              </c:numCache>
            </c:numRef>
          </c:val>
        </c:ser>
        <c:ser>
          <c:idx val="3"/>
          <c:order val="3"/>
          <c:tx>
            <c:strRef>
              <c:f>[1]Headcount_graphs!$E$28</c:f>
              <c:strCache>
                <c:ptCount val="1"/>
                <c:pt idx="0">
                  <c:v>Fall 2013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[1]Headcount_graphs!$E$29:$E$34</c:f>
              <c:numCache>
                <c:formatCode>General</c:formatCode>
                <c:ptCount val="6"/>
                <c:pt idx="0">
                  <c:v>151</c:v>
                </c:pt>
                <c:pt idx="1">
                  <c:v>866</c:v>
                </c:pt>
                <c:pt idx="2">
                  <c:v>610</c:v>
                </c:pt>
                <c:pt idx="3">
                  <c:v>37</c:v>
                </c:pt>
                <c:pt idx="4">
                  <c:v>698</c:v>
                </c:pt>
                <c:pt idx="5">
                  <c:v>62</c:v>
                </c:pt>
              </c:numCache>
            </c:numRef>
          </c:val>
        </c:ser>
        <c:ser>
          <c:idx val="4"/>
          <c:order val="4"/>
          <c:tx>
            <c:strRef>
              <c:f>[1]Headcount_graphs!$F$28</c:f>
              <c:strCache>
                <c:ptCount val="1"/>
                <c:pt idx="0">
                  <c:v>Fall 2014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[1]Headcount_graphs!$A$29:$A$34</c:f>
              <c:strCache>
                <c:ptCount val="6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Bachelor of Arts</c:v>
                </c:pt>
                <c:pt idx="4">
                  <c:v>Certificate of Achievement</c:v>
                </c:pt>
                <c:pt idx="5">
                  <c:v>Third-Year Certificate of Achievement</c:v>
                </c:pt>
              </c:strCache>
            </c:strRef>
          </c:cat>
          <c:val>
            <c:numRef>
              <c:f>[1]Headcount_graphs!$F$29:$F$34</c:f>
              <c:numCache>
                <c:formatCode>General</c:formatCode>
                <c:ptCount val="6"/>
                <c:pt idx="0">
                  <c:v>127</c:v>
                </c:pt>
                <c:pt idx="1">
                  <c:v>788</c:v>
                </c:pt>
                <c:pt idx="2">
                  <c:v>591</c:v>
                </c:pt>
                <c:pt idx="3">
                  <c:v>22</c:v>
                </c:pt>
                <c:pt idx="4">
                  <c:v>715</c:v>
                </c:pt>
                <c:pt idx="5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216112"/>
        <c:axId val="-11217200"/>
      </c:barChart>
      <c:catAx>
        <c:axId val="-1121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7200"/>
        <c:crosses val="autoZero"/>
        <c:auto val="1"/>
        <c:lblAlgn val="ctr"/>
        <c:lblOffset val="100"/>
        <c:noMultiLvlLbl val="0"/>
      </c:catAx>
      <c:valAx>
        <c:axId val="-112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21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0</xdr:row>
      <xdr:rowOff>147637</xdr:rowOff>
    </xdr:from>
    <xdr:to>
      <xdr:col>14</xdr:col>
      <xdr:colOff>247650</xdr:colOff>
      <xdr:row>17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18</xdr:row>
      <xdr:rowOff>90487</xdr:rowOff>
    </xdr:from>
    <xdr:to>
      <xdr:col>14</xdr:col>
      <xdr:colOff>285750</xdr:colOff>
      <xdr:row>35</xdr:row>
      <xdr:rowOff>80962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581025</xdr:colOff>
      <xdr:row>1</xdr:row>
      <xdr:rowOff>4762</xdr:rowOff>
    </xdr:from>
    <xdr:to>
      <xdr:col>22</xdr:col>
      <xdr:colOff>276225</xdr:colOff>
      <xdr:row>17</xdr:row>
      <xdr:rowOff>157162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66675</xdr:colOff>
      <xdr:row>55</xdr:row>
      <xdr:rowOff>109537</xdr:rowOff>
    </xdr:from>
    <xdr:to>
      <xdr:col>14</xdr:col>
      <xdr:colOff>371475</xdr:colOff>
      <xdr:row>72</xdr:row>
      <xdr:rowOff>100012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238125</xdr:colOff>
      <xdr:row>45</xdr:row>
      <xdr:rowOff>52387</xdr:rowOff>
    </xdr:from>
    <xdr:to>
      <xdr:col>6</xdr:col>
      <xdr:colOff>190500</xdr:colOff>
      <xdr:row>62</xdr:row>
      <xdr:rowOff>42862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414337</xdr:colOff>
      <xdr:row>67</xdr:row>
      <xdr:rowOff>14287</xdr:rowOff>
    </xdr:from>
    <xdr:to>
      <xdr:col>6</xdr:col>
      <xdr:colOff>366712</xdr:colOff>
      <xdr:row>84</xdr:row>
      <xdr:rowOff>4762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52387</xdr:colOff>
      <xdr:row>19</xdr:row>
      <xdr:rowOff>14287</xdr:rowOff>
    </xdr:from>
    <xdr:to>
      <xdr:col>22</xdr:col>
      <xdr:colOff>357187</xdr:colOff>
      <xdr:row>36</xdr:row>
      <xdr:rowOff>4762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119062</xdr:colOff>
      <xdr:row>86</xdr:row>
      <xdr:rowOff>33337</xdr:rowOff>
    </xdr:from>
    <xdr:to>
      <xdr:col>12</xdr:col>
      <xdr:colOff>547687</xdr:colOff>
      <xdr:row>103</xdr:row>
      <xdr:rowOff>23812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33337</xdr:colOff>
      <xdr:row>36</xdr:row>
      <xdr:rowOff>42862</xdr:rowOff>
    </xdr:from>
    <xdr:to>
      <xdr:col>14</xdr:col>
      <xdr:colOff>338137</xdr:colOff>
      <xdr:row>52</xdr:row>
      <xdr:rowOff>138112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</xdr:colOff>
      <xdr:row>16</xdr:row>
      <xdr:rowOff>4762</xdr:rowOff>
    </xdr:from>
    <xdr:to>
      <xdr:col>7</xdr:col>
      <xdr:colOff>309562</xdr:colOff>
      <xdr:row>30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80962</xdr:colOff>
      <xdr:row>31</xdr:row>
      <xdr:rowOff>23812</xdr:rowOff>
    </xdr:from>
    <xdr:to>
      <xdr:col>7</xdr:col>
      <xdr:colOff>385762</xdr:colOff>
      <xdr:row>45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61912</xdr:colOff>
      <xdr:row>46</xdr:row>
      <xdr:rowOff>42862</xdr:rowOff>
    </xdr:from>
    <xdr:to>
      <xdr:col>7</xdr:col>
      <xdr:colOff>366712</xdr:colOff>
      <xdr:row>60</xdr:row>
      <xdr:rowOff>119062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rediation%20Data%20Reformat%20Fall%20Graph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_graphs"/>
      <sheetName val="average_Credits"/>
      <sheetName val="credits_FTE"/>
      <sheetName val="headcountUpDown"/>
      <sheetName val="major"/>
      <sheetName val="major_graph"/>
      <sheetName val="New_deseg"/>
      <sheetName val="National_deseg"/>
      <sheetName val="CC_deseg"/>
      <sheetName val="Sheet1"/>
    </sheetNames>
    <sheetDataSet>
      <sheetData sheetId="0">
        <row r="2">
          <cell r="B2" t="str">
            <v>Fall 2010</v>
          </cell>
          <cell r="C2" t="str">
            <v>Fall 2011</v>
          </cell>
          <cell r="D2" t="str">
            <v>Fall 2012</v>
          </cell>
          <cell r="E2" t="str">
            <v>Fall 2013</v>
          </cell>
          <cell r="F2" t="str">
            <v>Fall 2014</v>
          </cell>
        </row>
        <row r="3">
          <cell r="B3">
            <v>2700</v>
          </cell>
          <cell r="C3">
            <v>2913</v>
          </cell>
          <cell r="D3">
            <v>2744</v>
          </cell>
          <cell r="E3">
            <v>2444</v>
          </cell>
          <cell r="F3">
            <v>2344</v>
          </cell>
        </row>
        <row r="4">
          <cell r="B4" t="str">
            <v>Fall 2010</v>
          </cell>
          <cell r="C4" t="str">
            <v>Fall 2011</v>
          </cell>
          <cell r="D4" t="str">
            <v>Fall 2012</v>
          </cell>
          <cell r="E4" t="str">
            <v>Fall 2013</v>
          </cell>
          <cell r="F4" t="str">
            <v>Fall 2014</v>
          </cell>
        </row>
        <row r="5">
          <cell r="A5" t="str">
            <v>Continuing</v>
          </cell>
          <cell r="B5">
            <v>1883</v>
          </cell>
          <cell r="C5">
            <v>2041</v>
          </cell>
          <cell r="D5">
            <v>1924</v>
          </cell>
          <cell r="E5">
            <v>1800</v>
          </cell>
          <cell r="F5">
            <v>1613</v>
          </cell>
        </row>
        <row r="6">
          <cell r="A6" t="str">
            <v>New Student</v>
          </cell>
          <cell r="B6">
            <v>650</v>
          </cell>
          <cell r="C6">
            <v>743</v>
          </cell>
          <cell r="D6">
            <v>700</v>
          </cell>
          <cell r="E6">
            <v>481</v>
          </cell>
          <cell r="F6">
            <v>558</v>
          </cell>
        </row>
        <row r="7">
          <cell r="A7" t="str">
            <v>Returning Student</v>
          </cell>
          <cell r="B7">
            <v>167</v>
          </cell>
          <cell r="C7">
            <v>129</v>
          </cell>
          <cell r="D7">
            <v>120</v>
          </cell>
          <cell r="E7">
            <v>163</v>
          </cell>
          <cell r="F7">
            <v>173</v>
          </cell>
        </row>
        <row r="8">
          <cell r="B8" t="str">
            <v>Fall 2010</v>
          </cell>
          <cell r="C8" t="str">
            <v>Fall 2011</v>
          </cell>
          <cell r="D8" t="str">
            <v>Fall 2012</v>
          </cell>
          <cell r="E8" t="str">
            <v>Fall 2013</v>
          </cell>
          <cell r="F8" t="str">
            <v>Fall 2014</v>
          </cell>
        </row>
        <row r="9">
          <cell r="A9" t="str">
            <v>Chuuk</v>
          </cell>
          <cell r="B9">
            <v>479</v>
          </cell>
          <cell r="C9">
            <v>493</v>
          </cell>
          <cell r="D9">
            <v>409</v>
          </cell>
          <cell r="E9">
            <v>319</v>
          </cell>
          <cell r="F9">
            <v>262</v>
          </cell>
        </row>
        <row r="10">
          <cell r="A10" t="str">
            <v>Kosrae</v>
          </cell>
          <cell r="B10">
            <v>218</v>
          </cell>
          <cell r="C10">
            <v>257</v>
          </cell>
          <cell r="D10">
            <v>267</v>
          </cell>
          <cell r="E10">
            <v>243</v>
          </cell>
          <cell r="F10">
            <v>223</v>
          </cell>
        </row>
        <row r="11">
          <cell r="A11" t="str">
            <v>National</v>
          </cell>
          <cell r="B11">
            <v>1056</v>
          </cell>
          <cell r="C11">
            <v>1092</v>
          </cell>
          <cell r="D11">
            <v>1072</v>
          </cell>
          <cell r="E11">
            <v>1018</v>
          </cell>
          <cell r="F11">
            <v>968</v>
          </cell>
        </row>
        <row r="12">
          <cell r="A12" t="str">
            <v>Pohnpei</v>
          </cell>
          <cell r="B12">
            <v>740</v>
          </cell>
          <cell r="C12">
            <v>843</v>
          </cell>
          <cell r="D12">
            <v>771</v>
          </cell>
          <cell r="E12">
            <v>669</v>
          </cell>
          <cell r="F12">
            <v>703</v>
          </cell>
        </row>
        <row r="13">
          <cell r="A13" t="str">
            <v>Yap</v>
          </cell>
          <cell r="B13">
            <v>208</v>
          </cell>
          <cell r="C13">
            <v>228</v>
          </cell>
          <cell r="D13">
            <v>225</v>
          </cell>
          <cell r="E13">
            <v>195</v>
          </cell>
          <cell r="F13">
            <v>188</v>
          </cell>
        </row>
        <row r="14">
          <cell r="B14" t="str">
            <v>Fall 2010</v>
          </cell>
          <cell r="C14" t="str">
            <v>Fall 2011</v>
          </cell>
          <cell r="D14" t="str">
            <v>Fall 2012</v>
          </cell>
          <cell r="E14" t="str">
            <v>Fall 2013</v>
          </cell>
          <cell r="F14" t="str">
            <v>Fall 2014</v>
          </cell>
        </row>
        <row r="15">
          <cell r="A15" t="str">
            <v>Full Time</v>
          </cell>
          <cell r="B15">
            <v>2024</v>
          </cell>
          <cell r="C15">
            <v>2071</v>
          </cell>
          <cell r="D15">
            <v>1782</v>
          </cell>
          <cell r="E15">
            <v>1638</v>
          </cell>
          <cell r="F15">
            <v>1605</v>
          </cell>
        </row>
        <row r="16">
          <cell r="A16" t="str">
            <v>Part Time</v>
          </cell>
          <cell r="B16">
            <v>677</v>
          </cell>
          <cell r="C16">
            <v>842</v>
          </cell>
          <cell r="D16">
            <v>962</v>
          </cell>
          <cell r="E16">
            <v>806</v>
          </cell>
          <cell r="F16">
            <v>739</v>
          </cell>
        </row>
        <row r="17">
          <cell r="B17" t="str">
            <v>Fall 2010</v>
          </cell>
          <cell r="C17" t="str">
            <v>Fall 2011</v>
          </cell>
          <cell r="D17" t="str">
            <v>Fall 2012</v>
          </cell>
          <cell r="E17" t="str">
            <v>Fall 2013</v>
          </cell>
          <cell r="F17" t="str">
            <v>Fall 2014</v>
          </cell>
        </row>
        <row r="18">
          <cell r="A18" t="str">
            <v>Chuukese</v>
          </cell>
          <cell r="B18">
            <v>566</v>
          </cell>
          <cell r="C18">
            <v>587</v>
          </cell>
          <cell r="D18">
            <v>499</v>
          </cell>
          <cell r="E18">
            <v>407</v>
          </cell>
          <cell r="F18">
            <v>343</v>
          </cell>
        </row>
        <row r="19">
          <cell r="A19" t="str">
            <v>Kosraean</v>
          </cell>
          <cell r="B19">
            <v>274</v>
          </cell>
          <cell r="C19">
            <v>326</v>
          </cell>
          <cell r="D19">
            <v>354</v>
          </cell>
          <cell r="E19">
            <v>319</v>
          </cell>
          <cell r="F19">
            <v>296</v>
          </cell>
        </row>
        <row r="20">
          <cell r="A20" t="str">
            <v>Other</v>
          </cell>
          <cell r="B20">
            <v>9</v>
          </cell>
          <cell r="C20">
            <v>9</v>
          </cell>
          <cell r="D20">
            <v>9</v>
          </cell>
          <cell r="E20">
            <v>17</v>
          </cell>
          <cell r="F20">
            <v>14</v>
          </cell>
        </row>
        <row r="21">
          <cell r="A21" t="str">
            <v>Pohnpeian</v>
          </cell>
          <cell r="B21">
            <v>1539</v>
          </cell>
          <cell r="C21">
            <v>1643</v>
          </cell>
          <cell r="D21">
            <v>1550</v>
          </cell>
          <cell r="E21">
            <v>1401</v>
          </cell>
          <cell r="F21">
            <v>1401</v>
          </cell>
        </row>
        <row r="22">
          <cell r="A22" t="str">
            <v>Yapese</v>
          </cell>
          <cell r="B22">
            <v>313</v>
          </cell>
          <cell r="C22">
            <v>348</v>
          </cell>
          <cell r="D22">
            <v>332</v>
          </cell>
          <cell r="E22">
            <v>300</v>
          </cell>
          <cell r="F22">
            <v>290</v>
          </cell>
        </row>
        <row r="28">
          <cell r="B28" t="str">
            <v>Fall 2010</v>
          </cell>
          <cell r="C28" t="str">
            <v>Fall 2011</v>
          </cell>
          <cell r="D28" t="str">
            <v>Fall 2012</v>
          </cell>
          <cell r="E28" t="str">
            <v>Fall 2013</v>
          </cell>
          <cell r="F28" t="str">
            <v>Fall 2014</v>
          </cell>
        </row>
        <row r="29">
          <cell r="A29" t="str">
            <v>Associate of Applied Science</v>
          </cell>
          <cell r="B29">
            <v>106</v>
          </cell>
          <cell r="C29">
            <v>180</v>
          </cell>
          <cell r="D29">
            <v>183</v>
          </cell>
          <cell r="E29">
            <v>151</v>
          </cell>
          <cell r="F29">
            <v>127</v>
          </cell>
        </row>
        <row r="30">
          <cell r="A30" t="str">
            <v>Associate of Arts</v>
          </cell>
          <cell r="B30">
            <v>905</v>
          </cell>
          <cell r="C30">
            <v>1109</v>
          </cell>
          <cell r="D30">
            <v>1025</v>
          </cell>
          <cell r="E30">
            <v>866</v>
          </cell>
          <cell r="F30">
            <v>788</v>
          </cell>
        </row>
        <row r="31">
          <cell r="A31" t="str">
            <v>Associate of Science</v>
          </cell>
          <cell r="B31">
            <v>715</v>
          </cell>
          <cell r="C31">
            <v>735</v>
          </cell>
          <cell r="D31">
            <v>726</v>
          </cell>
          <cell r="E31">
            <v>610</v>
          </cell>
          <cell r="F31">
            <v>591</v>
          </cell>
        </row>
        <row r="32">
          <cell r="A32" t="str">
            <v>Bachelor of Arts</v>
          </cell>
          <cell r="B32">
            <v>37</v>
          </cell>
          <cell r="C32">
            <v>51</v>
          </cell>
          <cell r="D32">
            <v>43</v>
          </cell>
          <cell r="E32">
            <v>37</v>
          </cell>
          <cell r="F32">
            <v>22</v>
          </cell>
        </row>
        <row r="33">
          <cell r="A33" t="str">
            <v>Certificate of Achievement</v>
          </cell>
          <cell r="B33">
            <v>814</v>
          </cell>
          <cell r="C33">
            <v>729</v>
          </cell>
          <cell r="D33">
            <v>714</v>
          </cell>
          <cell r="E33">
            <v>698</v>
          </cell>
          <cell r="F33">
            <v>715</v>
          </cell>
        </row>
        <row r="34">
          <cell r="A34" t="str">
            <v>Third-Year Certificate of Achievement</v>
          </cell>
          <cell r="B34">
            <v>116</v>
          </cell>
          <cell r="C34">
            <v>107</v>
          </cell>
          <cell r="D34">
            <v>47</v>
          </cell>
          <cell r="E34">
            <v>62</v>
          </cell>
          <cell r="F34">
            <v>91</v>
          </cell>
        </row>
        <row r="42">
          <cell r="B42" t="str">
            <v>Fall 2010</v>
          </cell>
          <cell r="C42" t="str">
            <v>Fall 2011</v>
          </cell>
          <cell r="D42" t="str">
            <v>Fall 2012</v>
          </cell>
          <cell r="E42" t="str">
            <v>Fall 2013</v>
          </cell>
          <cell r="F42" t="str">
            <v>Fall 2014</v>
          </cell>
        </row>
        <row r="43">
          <cell r="A43" t="str">
            <v>Full Time</v>
          </cell>
          <cell r="B43">
            <v>0.74962962962962965</v>
          </cell>
          <cell r="C43">
            <v>0.71095090971507036</v>
          </cell>
          <cell r="D43">
            <v>0.6494169096209913</v>
          </cell>
          <cell r="E43">
            <v>0.67021276595744683</v>
          </cell>
          <cell r="F43">
            <v>0.68472696245733788</v>
          </cell>
        </row>
        <row r="44">
          <cell r="A44" t="str">
            <v>Part Time</v>
          </cell>
          <cell r="B44">
            <v>0.25074074074074076</v>
          </cell>
          <cell r="C44">
            <v>0.28904909028492964</v>
          </cell>
          <cell r="D44">
            <v>0.35058309037900875</v>
          </cell>
          <cell r="E44">
            <v>0.32978723404255317</v>
          </cell>
          <cell r="F44">
            <v>0.31527303754266212</v>
          </cell>
        </row>
        <row r="64">
          <cell r="B64" t="str">
            <v>Fall 2010</v>
          </cell>
          <cell r="C64" t="str">
            <v>Fall 2011</v>
          </cell>
          <cell r="D64" t="str">
            <v>Fall 2012</v>
          </cell>
          <cell r="E64" t="str">
            <v>Fall 2013</v>
          </cell>
          <cell r="F64" t="str">
            <v>Fall 2014</v>
          </cell>
        </row>
        <row r="65">
          <cell r="A65" t="str">
            <v>Female</v>
          </cell>
          <cell r="B65">
            <v>0.5377777777777778</v>
          </cell>
          <cell r="C65">
            <v>0.5348438036388603</v>
          </cell>
          <cell r="D65">
            <v>0.54409620991253649</v>
          </cell>
          <cell r="E65">
            <v>0.51636661211129298</v>
          </cell>
          <cell r="F65">
            <v>0.53370307167235498</v>
          </cell>
        </row>
        <row r="66">
          <cell r="A66" t="str">
            <v>Male</v>
          </cell>
          <cell r="B66">
            <v>0.46259259259259261</v>
          </cell>
          <cell r="C66">
            <v>0.4651561963611397</v>
          </cell>
          <cell r="D66">
            <v>0.45590379008746357</v>
          </cell>
          <cell r="E66">
            <v>0.48363338788870702</v>
          </cell>
          <cell r="F66">
            <v>0.46629692832764508</v>
          </cell>
        </row>
        <row r="87">
          <cell r="B87" t="str">
            <v>Fall 2010</v>
          </cell>
          <cell r="C87" t="str">
            <v>Fall 2011</v>
          </cell>
          <cell r="D87" t="str">
            <v>Fall 2012</v>
          </cell>
          <cell r="E87" t="str">
            <v>Fall 2013</v>
          </cell>
          <cell r="F87" t="str">
            <v>Fall 2014</v>
          </cell>
        </row>
        <row r="88">
          <cell r="A88" t="str">
            <v>Chuukese</v>
          </cell>
          <cell r="B88">
            <v>0.20962962962962964</v>
          </cell>
          <cell r="C88">
            <v>0.20151047030552696</v>
          </cell>
          <cell r="D88">
            <v>0.18185131195335277</v>
          </cell>
          <cell r="E88">
            <v>0.1665302782324059</v>
          </cell>
          <cell r="F88">
            <v>0.14633105802047783</v>
          </cell>
        </row>
        <row r="89">
          <cell r="A89" t="str">
            <v>Kosraean</v>
          </cell>
          <cell r="B89">
            <v>0.10148148148148148</v>
          </cell>
          <cell r="C89">
            <v>0.11191211809131479</v>
          </cell>
          <cell r="D89">
            <v>0.12900874635568513</v>
          </cell>
          <cell r="E89">
            <v>0.13052373158756136</v>
          </cell>
          <cell r="F89">
            <v>0.12627986348122866</v>
          </cell>
        </row>
        <row r="90">
          <cell r="A90" t="str">
            <v>Pohnpeian</v>
          </cell>
          <cell r="B90">
            <v>0.56999999999999995</v>
          </cell>
          <cell r="C90">
            <v>0.56402334363199447</v>
          </cell>
          <cell r="D90">
            <v>0.564868804664723</v>
          </cell>
          <cell r="E90">
            <v>0.573240589198036</v>
          </cell>
          <cell r="F90">
            <v>0.59769624573378843</v>
          </cell>
        </row>
        <row r="91">
          <cell r="A91" t="str">
            <v>Yapese</v>
          </cell>
          <cell r="B91">
            <v>0.11592592592592593</v>
          </cell>
          <cell r="C91">
            <v>0.11946446961894953</v>
          </cell>
          <cell r="D91">
            <v>0.12099125364431487</v>
          </cell>
          <cell r="E91">
            <v>0.12274959083469722</v>
          </cell>
          <cell r="F91">
            <v>0.12372013651877133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Fall 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workbookViewId="0"/>
  </sheetViews>
  <sheetFormatPr defaultRowHeight="12.75" x14ac:dyDescent="0.2"/>
  <cols>
    <col min="1" max="1" width="32.7109375" style="9" customWidth="1"/>
    <col min="2" max="2" width="9.7109375" style="10" customWidth="1"/>
    <col min="3" max="3" width="7.85546875" style="11" customWidth="1"/>
    <col min="4" max="4" width="9.140625" style="11"/>
    <col min="5" max="5" width="7.28515625" style="11" customWidth="1"/>
    <col min="6" max="6" width="9.140625" style="11"/>
    <col min="7" max="7" width="7.28515625" style="11" customWidth="1"/>
    <col min="8" max="8" width="9.140625" style="11"/>
    <col min="9" max="9" width="6.85546875" style="11" customWidth="1"/>
    <col min="10" max="10" width="9.140625" style="11"/>
    <col min="11" max="11" width="7.28515625" style="11" customWidth="1"/>
    <col min="12" max="16384" width="9.140625" style="11"/>
  </cols>
  <sheetData>
    <row r="1" spans="1:11" x14ac:dyDescent="0.2">
      <c r="A1" s="54" t="s">
        <v>135</v>
      </c>
    </row>
    <row r="2" spans="1:11" x14ac:dyDescent="0.2">
      <c r="A2" s="12" t="s">
        <v>90</v>
      </c>
      <c r="B2" s="13" t="s">
        <v>1</v>
      </c>
      <c r="C2" s="14" t="s">
        <v>30</v>
      </c>
      <c r="D2" s="14" t="s">
        <v>2</v>
      </c>
      <c r="E2" s="14" t="s">
        <v>30</v>
      </c>
      <c r="F2" s="14" t="s">
        <v>3</v>
      </c>
      <c r="G2" s="14" t="s">
        <v>30</v>
      </c>
      <c r="H2" s="14" t="s">
        <v>4</v>
      </c>
      <c r="I2" s="14" t="s">
        <v>30</v>
      </c>
      <c r="J2" s="14" t="s">
        <v>5</v>
      </c>
      <c r="K2" s="14" t="s">
        <v>30</v>
      </c>
    </row>
    <row r="3" spans="1:11" x14ac:dyDescent="0.2">
      <c r="A3" s="15" t="s">
        <v>10</v>
      </c>
      <c r="B3" s="16">
        <f>C3/C3</f>
        <v>1</v>
      </c>
      <c r="C3" s="17">
        <v>2700</v>
      </c>
      <c r="D3" s="16">
        <f>E3/E3</f>
        <v>1</v>
      </c>
      <c r="E3" s="17">
        <v>2913</v>
      </c>
      <c r="F3" s="16">
        <f>G3/G3</f>
        <v>1</v>
      </c>
      <c r="G3" s="17">
        <v>2744</v>
      </c>
      <c r="H3" s="16">
        <f>I3/I3</f>
        <v>1</v>
      </c>
      <c r="I3" s="17">
        <v>2444</v>
      </c>
      <c r="J3" s="16">
        <f>K3/K3</f>
        <v>1</v>
      </c>
      <c r="K3" s="17">
        <v>2344</v>
      </c>
    </row>
    <row r="4" spans="1:11" x14ac:dyDescent="0.2">
      <c r="A4" s="18" t="s">
        <v>0</v>
      </c>
      <c r="B4" s="13" t="s">
        <v>1</v>
      </c>
      <c r="C4" s="14" t="s">
        <v>30</v>
      </c>
      <c r="D4" s="14" t="s">
        <v>2</v>
      </c>
      <c r="E4" s="14" t="s">
        <v>30</v>
      </c>
      <c r="F4" s="14" t="s">
        <v>3</v>
      </c>
      <c r="G4" s="14" t="s">
        <v>30</v>
      </c>
      <c r="H4" s="14" t="s">
        <v>4</v>
      </c>
      <c r="I4" s="14" t="s">
        <v>30</v>
      </c>
      <c r="J4" s="14" t="s">
        <v>5</v>
      </c>
      <c r="K4" s="14" t="s">
        <v>30</v>
      </c>
    </row>
    <row r="5" spans="1:11" x14ac:dyDescent="0.2">
      <c r="A5" s="15" t="s">
        <v>6</v>
      </c>
      <c r="B5" s="19">
        <f>C5/C$3</f>
        <v>0.69740740740740736</v>
      </c>
      <c r="C5" s="20">
        <v>1883</v>
      </c>
      <c r="D5" s="19">
        <f>E5/E$3</f>
        <v>0.70065224854102304</v>
      </c>
      <c r="E5" s="20">
        <v>2041</v>
      </c>
      <c r="F5" s="19">
        <f>G5/G$3</f>
        <v>0.70116618075801751</v>
      </c>
      <c r="G5" s="20">
        <v>1924</v>
      </c>
      <c r="H5" s="19">
        <f>I5/I$3</f>
        <v>0.73649754500818332</v>
      </c>
      <c r="I5" s="20">
        <v>1800</v>
      </c>
      <c r="J5" s="19">
        <f>K5/K$3</f>
        <v>0.68813993174061439</v>
      </c>
      <c r="K5" s="20">
        <v>1613</v>
      </c>
    </row>
    <row r="6" spans="1:11" x14ac:dyDescent="0.2">
      <c r="A6" s="15" t="s">
        <v>7</v>
      </c>
      <c r="B6" s="19">
        <f t="shared" ref="B6:B7" si="0">C6/C$3</f>
        <v>0.24074074074074073</v>
      </c>
      <c r="C6" s="20">
        <v>650</v>
      </c>
      <c r="D6" s="19">
        <f t="shared" ref="D6:D7" si="1">E6/E$3</f>
        <v>0.25506350841057329</v>
      </c>
      <c r="E6" s="20">
        <v>743</v>
      </c>
      <c r="F6" s="19">
        <f t="shared" ref="F6:F7" si="2">G6/G$3</f>
        <v>0.25510204081632654</v>
      </c>
      <c r="G6" s="20">
        <v>700</v>
      </c>
      <c r="H6" s="19">
        <f t="shared" ref="H6:H7" si="3">I6/I$3</f>
        <v>0.19680851063829788</v>
      </c>
      <c r="I6" s="20">
        <v>481</v>
      </c>
      <c r="J6" s="19">
        <f t="shared" ref="J6:J7" si="4">K6/K$3</f>
        <v>0.23805460750853241</v>
      </c>
      <c r="K6" s="20">
        <v>558</v>
      </c>
    </row>
    <row r="7" spans="1:11" x14ac:dyDescent="0.2">
      <c r="A7" s="15" t="s">
        <v>8</v>
      </c>
      <c r="B7" s="19">
        <f t="shared" si="0"/>
        <v>6.1851851851851852E-2</v>
      </c>
      <c r="C7" s="20">
        <v>167</v>
      </c>
      <c r="D7" s="19">
        <f t="shared" si="1"/>
        <v>4.4284243048403706E-2</v>
      </c>
      <c r="E7" s="20">
        <v>129</v>
      </c>
      <c r="F7" s="19">
        <f t="shared" si="2"/>
        <v>4.3731778425655975E-2</v>
      </c>
      <c r="G7" s="20">
        <v>120</v>
      </c>
      <c r="H7" s="19">
        <f t="shared" si="3"/>
        <v>6.6693944353518816E-2</v>
      </c>
      <c r="I7" s="20">
        <v>163</v>
      </c>
      <c r="J7" s="19">
        <f t="shared" si="4"/>
        <v>7.3805460750853244E-2</v>
      </c>
      <c r="K7" s="20">
        <v>173</v>
      </c>
    </row>
    <row r="8" spans="1:11" x14ac:dyDescent="0.2">
      <c r="A8" s="21" t="s">
        <v>15</v>
      </c>
      <c r="B8" s="13" t="s">
        <v>1</v>
      </c>
      <c r="C8" s="14" t="s">
        <v>30</v>
      </c>
      <c r="D8" s="14" t="s">
        <v>2</v>
      </c>
      <c r="E8" s="14" t="s">
        <v>30</v>
      </c>
      <c r="F8" s="14" t="s">
        <v>3</v>
      </c>
      <c r="G8" s="14" t="s">
        <v>30</v>
      </c>
      <c r="H8" s="14" t="s">
        <v>4</v>
      </c>
      <c r="I8" s="14" t="s">
        <v>30</v>
      </c>
      <c r="J8" s="14" t="s">
        <v>5</v>
      </c>
      <c r="K8" s="14" t="s">
        <v>30</v>
      </c>
    </row>
    <row r="9" spans="1:11" x14ac:dyDescent="0.2">
      <c r="A9" s="22" t="s">
        <v>11</v>
      </c>
      <c r="B9" s="23">
        <f>C9/C$3</f>
        <v>0.1774074074074074</v>
      </c>
      <c r="C9" s="24">
        <v>479</v>
      </c>
      <c r="D9" s="23">
        <f>E9/E$3</f>
        <v>0.16924133196017851</v>
      </c>
      <c r="E9" s="24">
        <v>493</v>
      </c>
      <c r="F9" s="23">
        <f>G9/G$3</f>
        <v>0.14905247813411079</v>
      </c>
      <c r="G9" s="24">
        <v>409</v>
      </c>
      <c r="H9" s="23">
        <f>I9/I$3</f>
        <v>0.13052373158756136</v>
      </c>
      <c r="I9" s="24">
        <v>319</v>
      </c>
      <c r="J9" s="23">
        <f>K9/K$3</f>
        <v>0.11177474402730375</v>
      </c>
      <c r="K9" s="24">
        <v>262</v>
      </c>
    </row>
    <row r="10" spans="1:11" x14ac:dyDescent="0.2">
      <c r="A10" s="22" t="s">
        <v>12</v>
      </c>
      <c r="B10" s="23">
        <f t="shared" ref="B10:D13" si="5">C10/C$3</f>
        <v>8.0740740740740738E-2</v>
      </c>
      <c r="C10" s="24">
        <v>218</v>
      </c>
      <c r="D10" s="23">
        <f t="shared" si="5"/>
        <v>8.822519739100583E-2</v>
      </c>
      <c r="E10" s="24">
        <v>257</v>
      </c>
      <c r="F10" s="23">
        <f t="shared" ref="F10" si="6">G10/G$3</f>
        <v>9.7303206997084543E-2</v>
      </c>
      <c r="G10" s="24">
        <v>267</v>
      </c>
      <c r="H10" s="23">
        <f t="shared" ref="H10" si="7">I10/I$3</f>
        <v>9.9427168576104744E-2</v>
      </c>
      <c r="I10" s="24">
        <v>243</v>
      </c>
      <c r="J10" s="23">
        <f t="shared" ref="J10" si="8">K10/K$3</f>
        <v>9.5136518771331058E-2</v>
      </c>
      <c r="K10" s="24">
        <v>223</v>
      </c>
    </row>
    <row r="11" spans="1:11" x14ac:dyDescent="0.2">
      <c r="A11" s="22" t="s">
        <v>13</v>
      </c>
      <c r="B11" s="23">
        <f t="shared" si="5"/>
        <v>0.39111111111111113</v>
      </c>
      <c r="C11" s="24">
        <v>1056</v>
      </c>
      <c r="D11" s="23">
        <f t="shared" si="5"/>
        <v>0.37487126673532439</v>
      </c>
      <c r="E11" s="24">
        <v>1092</v>
      </c>
      <c r="F11" s="23">
        <f t="shared" ref="F11" si="9">G11/G$3</f>
        <v>0.39067055393586003</v>
      </c>
      <c r="G11" s="24">
        <v>1072</v>
      </c>
      <c r="H11" s="23">
        <f t="shared" ref="H11" si="10">I11/I$3</f>
        <v>0.4165302782324059</v>
      </c>
      <c r="I11" s="24">
        <v>1018</v>
      </c>
      <c r="J11" s="23">
        <f t="shared" ref="J11" si="11">K11/K$3</f>
        <v>0.41296928327645049</v>
      </c>
      <c r="K11" s="24">
        <v>968</v>
      </c>
    </row>
    <row r="12" spans="1:11" x14ac:dyDescent="0.2">
      <c r="A12" s="22" t="s">
        <v>14</v>
      </c>
      <c r="B12" s="23">
        <f t="shared" si="5"/>
        <v>0.27407407407407408</v>
      </c>
      <c r="C12" s="24">
        <v>740</v>
      </c>
      <c r="D12" s="23">
        <f t="shared" si="5"/>
        <v>0.28939237899073122</v>
      </c>
      <c r="E12" s="24">
        <v>843</v>
      </c>
      <c r="F12" s="23">
        <f t="shared" ref="F12" si="12">G12/G$3</f>
        <v>0.28097667638483964</v>
      </c>
      <c r="G12" s="24">
        <v>771</v>
      </c>
      <c r="H12" s="23">
        <f t="shared" ref="H12" si="13">I12/I$3</f>
        <v>0.27373158756137478</v>
      </c>
      <c r="I12" s="24">
        <v>669</v>
      </c>
      <c r="J12" s="23">
        <f t="shared" ref="J12" si="14">K12/K$3</f>
        <v>0.29991467576791808</v>
      </c>
      <c r="K12" s="24">
        <v>703</v>
      </c>
    </row>
    <row r="13" spans="1:11" s="27" customFormat="1" x14ac:dyDescent="0.2">
      <c r="A13" s="25" t="s">
        <v>19</v>
      </c>
      <c r="B13" s="23">
        <f t="shared" si="5"/>
        <v>7.7037037037037043E-2</v>
      </c>
      <c r="C13" s="26">
        <v>208</v>
      </c>
      <c r="D13" s="23">
        <f t="shared" si="5"/>
        <v>7.8269824922760037E-2</v>
      </c>
      <c r="E13" s="26">
        <v>228</v>
      </c>
      <c r="F13" s="23">
        <f t="shared" ref="F13" si="15">G13/G$3</f>
        <v>8.1997084548104962E-2</v>
      </c>
      <c r="G13" s="26">
        <v>225</v>
      </c>
      <c r="H13" s="23">
        <f t="shared" ref="H13" si="16">I13/I$3</f>
        <v>7.9787234042553196E-2</v>
      </c>
      <c r="I13" s="26">
        <v>195</v>
      </c>
      <c r="J13" s="23">
        <f t="shared" ref="J13" si="17">K13/K$3</f>
        <v>8.0204778156996587E-2</v>
      </c>
      <c r="K13" s="26">
        <v>188</v>
      </c>
    </row>
    <row r="14" spans="1:11" x14ac:dyDescent="0.2">
      <c r="A14" s="66" t="s">
        <v>16</v>
      </c>
      <c r="B14" s="13" t="s">
        <v>1</v>
      </c>
      <c r="C14" s="14" t="s">
        <v>30</v>
      </c>
      <c r="D14" s="14" t="s">
        <v>2</v>
      </c>
      <c r="E14" s="14" t="s">
        <v>30</v>
      </c>
      <c r="F14" s="14" t="s">
        <v>3</v>
      </c>
      <c r="G14" s="14" t="s">
        <v>30</v>
      </c>
      <c r="H14" s="14" t="s">
        <v>4</v>
      </c>
      <c r="I14" s="14" t="s">
        <v>30</v>
      </c>
      <c r="J14" s="14" t="s">
        <v>5</v>
      </c>
      <c r="K14" s="14" t="s">
        <v>30</v>
      </c>
    </row>
    <row r="15" spans="1:11" x14ac:dyDescent="0.2">
      <c r="A15" s="28" t="s">
        <v>17</v>
      </c>
      <c r="B15" s="29">
        <f>C15/C$3</f>
        <v>0.74962962962962965</v>
      </c>
      <c r="C15" s="30">
        <v>2024</v>
      </c>
      <c r="D15" s="29">
        <f>E15/E$3</f>
        <v>0.71095090971507036</v>
      </c>
      <c r="E15" s="30">
        <v>2071</v>
      </c>
      <c r="F15" s="29">
        <f>G15/G$3</f>
        <v>0.6494169096209913</v>
      </c>
      <c r="G15" s="30">
        <v>1782</v>
      </c>
      <c r="H15" s="29">
        <f>I15/I$3</f>
        <v>0.67021276595744683</v>
      </c>
      <c r="I15" s="30">
        <v>1638</v>
      </c>
      <c r="J15" s="29">
        <f>K15/K$3</f>
        <v>0.68472696245733788</v>
      </c>
      <c r="K15" s="30">
        <v>1605</v>
      </c>
    </row>
    <row r="16" spans="1:11" x14ac:dyDescent="0.2">
      <c r="A16" s="28" t="s">
        <v>18</v>
      </c>
      <c r="B16" s="29">
        <f>C16/C$3</f>
        <v>0.25074074074074076</v>
      </c>
      <c r="C16" s="30">
        <v>677</v>
      </c>
      <c r="D16" s="29">
        <f>E16/E$3</f>
        <v>0.28904909028492964</v>
      </c>
      <c r="E16" s="30">
        <v>842</v>
      </c>
      <c r="F16" s="29">
        <f>G16/G$3</f>
        <v>0.35058309037900875</v>
      </c>
      <c r="G16" s="30">
        <v>962</v>
      </c>
      <c r="H16" s="29">
        <f>I16/I$3</f>
        <v>0.32978723404255317</v>
      </c>
      <c r="I16" s="30">
        <v>806</v>
      </c>
      <c r="J16" s="29">
        <f>K16/K$3</f>
        <v>0.31527303754266212</v>
      </c>
      <c r="K16" s="30">
        <v>739</v>
      </c>
    </row>
    <row r="17" spans="1:11" x14ac:dyDescent="0.2">
      <c r="A17" s="66" t="s">
        <v>20</v>
      </c>
      <c r="B17" s="13" t="s">
        <v>1</v>
      </c>
      <c r="C17" s="14" t="s">
        <v>30</v>
      </c>
      <c r="D17" s="14" t="s">
        <v>2</v>
      </c>
      <c r="E17" s="14" t="s">
        <v>30</v>
      </c>
      <c r="F17" s="14" t="s">
        <v>3</v>
      </c>
      <c r="G17" s="14" t="s">
        <v>30</v>
      </c>
      <c r="H17" s="14" t="s">
        <v>4</v>
      </c>
      <c r="I17" s="14" t="s">
        <v>30</v>
      </c>
      <c r="J17" s="14" t="s">
        <v>5</v>
      </c>
      <c r="K17" s="14" t="s">
        <v>30</v>
      </c>
    </row>
    <row r="18" spans="1:11" x14ac:dyDescent="0.2">
      <c r="A18" s="28" t="s">
        <v>21</v>
      </c>
      <c r="B18" s="29">
        <f>C18/C$3</f>
        <v>0.20962962962962964</v>
      </c>
      <c r="C18" s="30">
        <v>566</v>
      </c>
      <c r="D18" s="29">
        <f>E18/E$3</f>
        <v>0.20151047030552696</v>
      </c>
      <c r="E18" s="30">
        <v>587</v>
      </c>
      <c r="F18" s="29">
        <f>G18/G$3</f>
        <v>0.18185131195335277</v>
      </c>
      <c r="G18" s="30">
        <v>499</v>
      </c>
      <c r="H18" s="29">
        <f>I18/I$3</f>
        <v>0.1665302782324059</v>
      </c>
      <c r="I18" s="30">
        <v>407</v>
      </c>
      <c r="J18" s="29">
        <f>K18/K$3</f>
        <v>0.14633105802047783</v>
      </c>
      <c r="K18" s="30">
        <v>343</v>
      </c>
    </row>
    <row r="19" spans="1:11" x14ac:dyDescent="0.2">
      <c r="A19" s="28" t="s">
        <v>22</v>
      </c>
      <c r="B19" s="29">
        <f t="shared" ref="B19:D22" si="18">C19/C$3</f>
        <v>0.10148148148148148</v>
      </c>
      <c r="C19" s="30">
        <v>274</v>
      </c>
      <c r="D19" s="29">
        <f t="shared" si="18"/>
        <v>0.11191211809131479</v>
      </c>
      <c r="E19" s="30">
        <v>326</v>
      </c>
      <c r="F19" s="29">
        <f t="shared" ref="F19" si="19">G19/G$3</f>
        <v>0.12900874635568513</v>
      </c>
      <c r="G19" s="30">
        <v>354</v>
      </c>
      <c r="H19" s="29">
        <f t="shared" ref="H19" si="20">I19/I$3</f>
        <v>0.13052373158756136</v>
      </c>
      <c r="I19" s="30">
        <v>319</v>
      </c>
      <c r="J19" s="29">
        <f t="shared" ref="J19" si="21">K19/K$3</f>
        <v>0.12627986348122866</v>
      </c>
      <c r="K19" s="30">
        <v>296</v>
      </c>
    </row>
    <row r="20" spans="1:11" x14ac:dyDescent="0.2">
      <c r="A20" s="28" t="s">
        <v>23</v>
      </c>
      <c r="B20" s="29">
        <f t="shared" si="18"/>
        <v>3.3333333333333335E-3</v>
      </c>
      <c r="C20" s="30">
        <v>9</v>
      </c>
      <c r="D20" s="29">
        <f t="shared" si="18"/>
        <v>3.089598352214212E-3</v>
      </c>
      <c r="E20" s="30">
        <v>9</v>
      </c>
      <c r="F20" s="29">
        <f t="shared" ref="F20" si="22">G20/G$3</f>
        <v>3.2798833819241984E-3</v>
      </c>
      <c r="G20" s="30">
        <v>9</v>
      </c>
      <c r="H20" s="29">
        <f t="shared" ref="H20" si="23">I20/I$3</f>
        <v>6.9558101472995092E-3</v>
      </c>
      <c r="I20" s="30">
        <v>17</v>
      </c>
      <c r="J20" s="29">
        <f t="shared" ref="J20" si="24">K20/K$3</f>
        <v>5.9726962457337888E-3</v>
      </c>
      <c r="K20" s="30">
        <v>14</v>
      </c>
    </row>
    <row r="21" spans="1:11" x14ac:dyDescent="0.2">
      <c r="A21" s="28" t="s">
        <v>24</v>
      </c>
      <c r="B21" s="29">
        <f t="shared" si="18"/>
        <v>0.56999999999999995</v>
      </c>
      <c r="C21" s="30">
        <v>1539</v>
      </c>
      <c r="D21" s="29">
        <f t="shared" si="18"/>
        <v>0.56402334363199447</v>
      </c>
      <c r="E21" s="30">
        <v>1643</v>
      </c>
      <c r="F21" s="29">
        <f t="shared" ref="F21" si="25">G21/G$3</f>
        <v>0.564868804664723</v>
      </c>
      <c r="G21" s="30">
        <v>1550</v>
      </c>
      <c r="H21" s="29">
        <f t="shared" ref="H21" si="26">I21/I$3</f>
        <v>0.573240589198036</v>
      </c>
      <c r="I21" s="30">
        <v>1401</v>
      </c>
      <c r="J21" s="29">
        <f t="shared" ref="J21" si="27">K21/K$3</f>
        <v>0.59769624573378843</v>
      </c>
      <c r="K21" s="30">
        <v>1401</v>
      </c>
    </row>
    <row r="22" spans="1:11" x14ac:dyDescent="0.2">
      <c r="A22" s="28" t="s">
        <v>25</v>
      </c>
      <c r="B22" s="29">
        <f t="shared" si="18"/>
        <v>0.11592592592592593</v>
      </c>
      <c r="C22" s="30">
        <v>313</v>
      </c>
      <c r="D22" s="29">
        <f t="shared" si="18"/>
        <v>0.11946446961894953</v>
      </c>
      <c r="E22" s="30">
        <v>348</v>
      </c>
      <c r="F22" s="29">
        <f t="shared" ref="F22" si="28">G22/G$3</f>
        <v>0.12099125364431487</v>
      </c>
      <c r="G22" s="30">
        <v>332</v>
      </c>
      <c r="H22" s="29">
        <f t="shared" ref="H22" si="29">I22/I$3</f>
        <v>0.12274959083469722</v>
      </c>
      <c r="I22" s="30">
        <v>300</v>
      </c>
      <c r="J22" s="29">
        <f t="shared" ref="J22" si="30">K22/K$3</f>
        <v>0.12372013651877133</v>
      </c>
      <c r="K22" s="30">
        <v>290</v>
      </c>
    </row>
    <row r="23" spans="1:11" x14ac:dyDescent="0.2">
      <c r="A23" s="67" t="s">
        <v>91</v>
      </c>
      <c r="B23" s="13" t="s">
        <v>1</v>
      </c>
      <c r="C23" s="14" t="s">
        <v>30</v>
      </c>
      <c r="D23" s="14" t="s">
        <v>2</v>
      </c>
      <c r="E23" s="14" t="s">
        <v>30</v>
      </c>
      <c r="F23" s="14" t="s">
        <v>3</v>
      </c>
      <c r="G23" s="14" t="s">
        <v>30</v>
      </c>
      <c r="H23" s="14" t="s">
        <v>4</v>
      </c>
      <c r="I23" s="14" t="s">
        <v>30</v>
      </c>
      <c r="J23" s="14" t="s">
        <v>5</v>
      </c>
      <c r="K23" s="14" t="s">
        <v>30</v>
      </c>
    </row>
    <row r="24" spans="1:11" x14ac:dyDescent="0.2">
      <c r="A24" s="31" t="s">
        <v>26</v>
      </c>
      <c r="B24" s="32">
        <f>C24/C$3</f>
        <v>1.2592592592592593E-2</v>
      </c>
      <c r="C24" s="33">
        <v>34</v>
      </c>
      <c r="D24" s="32">
        <f>E24/E$3</f>
        <v>1.2015104703055269E-2</v>
      </c>
      <c r="E24" s="33">
        <v>35</v>
      </c>
      <c r="F24" s="32">
        <f>G24/G$3</f>
        <v>1.639941690962099E-2</v>
      </c>
      <c r="G24" s="33">
        <v>45</v>
      </c>
      <c r="H24" s="32">
        <f>I24/I$3</f>
        <v>1.0638297872340425E-2</v>
      </c>
      <c r="I24" s="33">
        <v>26</v>
      </c>
      <c r="J24" s="32">
        <f>K24/K$3</f>
        <v>1.7491467576791809E-2</v>
      </c>
      <c r="K24" s="33">
        <v>41</v>
      </c>
    </row>
    <row r="25" spans="1:11" x14ac:dyDescent="0.2">
      <c r="A25" s="31" t="s">
        <v>27</v>
      </c>
      <c r="B25" s="32">
        <f t="shared" ref="B25:D27" si="31">C25/C$3</f>
        <v>0.79629629629629628</v>
      </c>
      <c r="C25" s="33">
        <v>2150</v>
      </c>
      <c r="D25" s="32">
        <f t="shared" si="31"/>
        <v>0.815653964984552</v>
      </c>
      <c r="E25" s="33">
        <v>2376</v>
      </c>
      <c r="F25" s="32">
        <f t="shared" ref="F25" si="32">G25/G$3</f>
        <v>0.82762390670553931</v>
      </c>
      <c r="G25" s="33">
        <v>2271</v>
      </c>
      <c r="H25" s="32">
        <f t="shared" ref="H25" si="33">I25/I$3</f>
        <v>0.82733224222585922</v>
      </c>
      <c r="I25" s="33">
        <v>2022</v>
      </c>
      <c r="J25" s="32">
        <f t="shared" ref="J25" si="34">K25/K$3</f>
        <v>0.81527303754266212</v>
      </c>
      <c r="K25" s="33">
        <v>1911</v>
      </c>
    </row>
    <row r="26" spans="1:11" x14ac:dyDescent="0.2">
      <c r="A26" s="31" t="s">
        <v>28</v>
      </c>
      <c r="B26" s="32">
        <f t="shared" si="31"/>
        <v>0.15259259259259259</v>
      </c>
      <c r="C26" s="33">
        <v>412</v>
      </c>
      <c r="D26" s="32">
        <f t="shared" si="31"/>
        <v>0.14212152420185376</v>
      </c>
      <c r="E26" s="33">
        <v>414</v>
      </c>
      <c r="F26" s="32">
        <f t="shared" ref="F26" si="35">G26/G$3</f>
        <v>0.13192419825072887</v>
      </c>
      <c r="G26" s="33">
        <v>362</v>
      </c>
      <c r="H26" s="32">
        <f t="shared" ref="H26" si="36">I26/I$3</f>
        <v>0.13707037643207856</v>
      </c>
      <c r="I26" s="33">
        <v>335</v>
      </c>
      <c r="J26" s="32">
        <f t="shared" ref="J26" si="37">K26/K$3</f>
        <v>0.13609215017064846</v>
      </c>
      <c r="K26" s="33">
        <v>319</v>
      </c>
    </row>
    <row r="27" spans="1:11" x14ac:dyDescent="0.2">
      <c r="A27" s="31" t="s">
        <v>29</v>
      </c>
      <c r="B27" s="32">
        <f t="shared" si="31"/>
        <v>3.888888888888889E-2</v>
      </c>
      <c r="C27" s="33">
        <v>105</v>
      </c>
      <c r="D27" s="32">
        <f t="shared" si="31"/>
        <v>3.0209406110538965E-2</v>
      </c>
      <c r="E27" s="33">
        <v>88</v>
      </c>
      <c r="F27" s="32">
        <f t="shared" ref="F27" si="38">G27/G$3</f>
        <v>2.4052478134110787E-2</v>
      </c>
      <c r="G27" s="33">
        <v>66</v>
      </c>
      <c r="H27" s="32">
        <f t="shared" ref="H27" si="39">I27/I$3</f>
        <v>2.4959083469721768E-2</v>
      </c>
      <c r="I27" s="33">
        <v>61</v>
      </c>
      <c r="J27" s="32">
        <f t="shared" ref="J27" si="40">K27/K$3</f>
        <v>3.1143344709897609E-2</v>
      </c>
      <c r="K27" s="33">
        <v>73</v>
      </c>
    </row>
    <row r="28" spans="1:11" x14ac:dyDescent="0.2">
      <c r="A28" s="66" t="s">
        <v>92</v>
      </c>
      <c r="B28" s="13" t="s">
        <v>1</v>
      </c>
      <c r="C28" s="14" t="s">
        <v>30</v>
      </c>
      <c r="D28" s="14" t="s">
        <v>2</v>
      </c>
      <c r="E28" s="14" t="s">
        <v>30</v>
      </c>
      <c r="F28" s="14" t="s">
        <v>3</v>
      </c>
      <c r="G28" s="14" t="s">
        <v>30</v>
      </c>
      <c r="H28" s="14" t="s">
        <v>4</v>
      </c>
      <c r="I28" s="14" t="s">
        <v>30</v>
      </c>
      <c r="J28" s="14" t="s">
        <v>5</v>
      </c>
      <c r="K28" s="14" t="s">
        <v>30</v>
      </c>
    </row>
    <row r="29" spans="1:11" x14ac:dyDescent="0.2">
      <c r="A29" s="34" t="s">
        <v>31</v>
      </c>
      <c r="B29" s="35">
        <f>C29/C$3</f>
        <v>3.9259259259259258E-2</v>
      </c>
      <c r="C29" s="30">
        <v>106</v>
      </c>
      <c r="D29" s="35">
        <f>E29/E$3</f>
        <v>6.1791967044284246E-2</v>
      </c>
      <c r="E29" s="30">
        <v>180</v>
      </c>
      <c r="F29" s="35">
        <f>G29/G$3</f>
        <v>6.6690962099125367E-2</v>
      </c>
      <c r="G29" s="30">
        <v>183</v>
      </c>
      <c r="H29" s="35">
        <f>I29/I$3</f>
        <v>6.1783960720130933E-2</v>
      </c>
      <c r="I29" s="30">
        <v>151</v>
      </c>
      <c r="J29" s="35">
        <f>K29/K$3</f>
        <v>5.4180887372013653E-2</v>
      </c>
      <c r="K29" s="30">
        <v>127</v>
      </c>
    </row>
    <row r="30" spans="1:11" x14ac:dyDescent="0.2">
      <c r="A30" s="34" t="s">
        <v>32</v>
      </c>
      <c r="B30" s="35">
        <f t="shared" ref="B30:D35" si="41">C30/C$3</f>
        <v>0.3351851851851852</v>
      </c>
      <c r="C30" s="30">
        <v>905</v>
      </c>
      <c r="D30" s="35">
        <f t="shared" si="41"/>
        <v>0.38070717473395127</v>
      </c>
      <c r="E30" s="30">
        <v>1109</v>
      </c>
      <c r="F30" s="35">
        <f t="shared" ref="F30" si="42">G30/G$3</f>
        <v>0.37354227405247814</v>
      </c>
      <c r="G30" s="30">
        <v>1025</v>
      </c>
      <c r="H30" s="35">
        <f t="shared" ref="H30" si="43">I30/I$3</f>
        <v>0.35433715220949263</v>
      </c>
      <c r="I30" s="30">
        <v>866</v>
      </c>
      <c r="J30" s="35">
        <f t="shared" ref="J30" si="44">K30/K$3</f>
        <v>0.33617747440273038</v>
      </c>
      <c r="K30" s="30">
        <v>788</v>
      </c>
    </row>
    <row r="31" spans="1:11" x14ac:dyDescent="0.2">
      <c r="A31" s="34" t="s">
        <v>33</v>
      </c>
      <c r="B31" s="35">
        <f t="shared" si="41"/>
        <v>0.26481481481481484</v>
      </c>
      <c r="C31" s="30">
        <v>715</v>
      </c>
      <c r="D31" s="35">
        <f t="shared" si="41"/>
        <v>0.25231719876416064</v>
      </c>
      <c r="E31" s="30">
        <v>735</v>
      </c>
      <c r="F31" s="35">
        <f t="shared" ref="F31" si="45">G31/G$3</f>
        <v>0.26457725947521865</v>
      </c>
      <c r="G31" s="30">
        <v>726</v>
      </c>
      <c r="H31" s="35">
        <f t="shared" ref="H31" si="46">I31/I$3</f>
        <v>0.24959083469721768</v>
      </c>
      <c r="I31" s="30">
        <v>610</v>
      </c>
      <c r="J31" s="35">
        <f t="shared" ref="J31" si="47">K31/K$3</f>
        <v>0.25213310580204779</v>
      </c>
      <c r="K31" s="30">
        <v>591</v>
      </c>
    </row>
    <row r="32" spans="1:11" x14ac:dyDescent="0.2">
      <c r="A32" s="34" t="s">
        <v>34</v>
      </c>
      <c r="B32" s="35">
        <f t="shared" si="41"/>
        <v>1.3703703703703704E-2</v>
      </c>
      <c r="C32" s="30">
        <v>37</v>
      </c>
      <c r="D32" s="35">
        <f t="shared" si="41"/>
        <v>1.7507723995880537E-2</v>
      </c>
      <c r="E32" s="30">
        <v>51</v>
      </c>
      <c r="F32" s="35">
        <f t="shared" ref="F32" si="48">G32/G$3</f>
        <v>1.567055393586006E-2</v>
      </c>
      <c r="G32" s="30">
        <v>43</v>
      </c>
      <c r="H32" s="35">
        <f t="shared" ref="H32" si="49">I32/I$3</f>
        <v>1.5139116202945991E-2</v>
      </c>
      <c r="I32" s="30">
        <v>37</v>
      </c>
      <c r="J32" s="35">
        <f t="shared" ref="J32" si="50">K32/K$3</f>
        <v>9.3856655290102398E-3</v>
      </c>
      <c r="K32" s="30">
        <v>22</v>
      </c>
    </row>
    <row r="33" spans="1:11" x14ac:dyDescent="0.2">
      <c r="A33" s="34" t="s">
        <v>35</v>
      </c>
      <c r="B33" s="35">
        <f t="shared" si="41"/>
        <v>0.30148148148148146</v>
      </c>
      <c r="C33" s="30">
        <v>814</v>
      </c>
      <c r="D33" s="35">
        <f t="shared" si="41"/>
        <v>0.25025746652935116</v>
      </c>
      <c r="E33" s="30">
        <v>729</v>
      </c>
      <c r="F33" s="35">
        <f t="shared" ref="F33" si="51">G33/G$3</f>
        <v>0.26020408163265307</v>
      </c>
      <c r="G33" s="30">
        <v>714</v>
      </c>
      <c r="H33" s="35">
        <f t="shared" ref="H33" si="52">I33/I$3</f>
        <v>0.2855973813420622</v>
      </c>
      <c r="I33" s="30">
        <v>698</v>
      </c>
      <c r="J33" s="35">
        <f t="shared" ref="J33" si="53">K33/K$3</f>
        <v>0.30503412969283278</v>
      </c>
      <c r="K33" s="30">
        <v>715</v>
      </c>
    </row>
    <row r="34" spans="1:11" x14ac:dyDescent="0.2">
      <c r="A34" s="34" t="s">
        <v>36</v>
      </c>
      <c r="B34" s="35">
        <f t="shared" si="41"/>
        <v>4.296296296296296E-2</v>
      </c>
      <c r="C34" s="30">
        <v>116</v>
      </c>
      <c r="D34" s="35">
        <f t="shared" si="41"/>
        <v>3.6731891520768965E-2</v>
      </c>
      <c r="E34" s="30">
        <v>107</v>
      </c>
      <c r="F34" s="35">
        <f t="shared" ref="F34" si="54">G34/G$3</f>
        <v>1.7128279883381923E-2</v>
      </c>
      <c r="G34" s="30">
        <v>47</v>
      </c>
      <c r="H34" s="35">
        <f t="shared" ref="H34" si="55">I34/I$3</f>
        <v>2.5368248772504091E-2</v>
      </c>
      <c r="I34" s="30">
        <v>62</v>
      </c>
      <c r="J34" s="35">
        <f t="shared" ref="J34" si="56">K34/K$3</f>
        <v>3.8822525597269626E-2</v>
      </c>
      <c r="K34" s="30">
        <v>91</v>
      </c>
    </row>
    <row r="35" spans="1:11" x14ac:dyDescent="0.2">
      <c r="A35" s="34" t="s">
        <v>37</v>
      </c>
      <c r="B35" s="35">
        <f t="shared" si="41"/>
        <v>2.9629629629629628E-3</v>
      </c>
      <c r="C35" s="30">
        <v>8</v>
      </c>
      <c r="D35" s="35">
        <f t="shared" si="41"/>
        <v>6.865774116031583E-4</v>
      </c>
      <c r="E35" s="30">
        <v>2</v>
      </c>
      <c r="F35" s="35">
        <f t="shared" ref="F35" si="57">G35/G$3</f>
        <v>1.8221574344023323E-3</v>
      </c>
      <c r="G35" s="30">
        <v>5</v>
      </c>
      <c r="H35" s="35">
        <f t="shared" ref="H35" si="58">I35/I$3</f>
        <v>8.1833060556464818E-3</v>
      </c>
      <c r="I35" s="30">
        <v>20</v>
      </c>
      <c r="J35" s="35">
        <f t="shared" ref="J35" si="59">K35/K$3</f>
        <v>4.2662116040955633E-3</v>
      </c>
      <c r="K35" s="30">
        <v>10</v>
      </c>
    </row>
    <row r="36" spans="1:11" x14ac:dyDescent="0.2">
      <c r="A36" s="66" t="s">
        <v>98</v>
      </c>
      <c r="B36" s="13" t="s">
        <v>1</v>
      </c>
      <c r="C36" s="14" t="s">
        <v>30</v>
      </c>
      <c r="D36" s="14" t="s">
        <v>2</v>
      </c>
      <c r="E36" s="14" t="s">
        <v>30</v>
      </c>
      <c r="F36" s="14" t="s">
        <v>3</v>
      </c>
      <c r="G36" s="14" t="s">
        <v>30</v>
      </c>
      <c r="H36" s="14" t="s">
        <v>4</v>
      </c>
      <c r="I36" s="14" t="s">
        <v>30</v>
      </c>
      <c r="J36" s="14" t="s">
        <v>5</v>
      </c>
      <c r="K36" s="14" t="s">
        <v>30</v>
      </c>
    </row>
    <row r="37" spans="1:11" ht="15" x14ac:dyDescent="0.25">
      <c r="A37" s="60" t="s">
        <v>99</v>
      </c>
      <c r="B37" s="35">
        <f>C37/C$3</f>
        <v>0.5377777777777778</v>
      </c>
      <c r="C37" s="61">
        <v>1452</v>
      </c>
      <c r="D37" s="35">
        <f>E37/E$3</f>
        <v>0.5348438036388603</v>
      </c>
      <c r="E37" s="61">
        <v>1558</v>
      </c>
      <c r="F37" s="35">
        <f>G37/G$3</f>
        <v>0.54409620991253649</v>
      </c>
      <c r="G37" s="61">
        <v>1493</v>
      </c>
      <c r="H37" s="35">
        <f>I37/I$3</f>
        <v>0.51636661211129298</v>
      </c>
      <c r="I37" s="61">
        <v>1262</v>
      </c>
      <c r="J37" s="35">
        <f>K37/K$3</f>
        <v>0.53370307167235498</v>
      </c>
      <c r="K37" s="61">
        <v>1251</v>
      </c>
    </row>
    <row r="38" spans="1:11" ht="15" x14ac:dyDescent="0.25">
      <c r="A38" s="60" t="s">
        <v>100</v>
      </c>
      <c r="B38" s="35">
        <f>C38/C$3</f>
        <v>0.46259259259259261</v>
      </c>
      <c r="C38" s="61">
        <v>1249</v>
      </c>
      <c r="D38" s="35">
        <f>E38/E$3</f>
        <v>0.4651561963611397</v>
      </c>
      <c r="E38" s="61">
        <v>1355</v>
      </c>
      <c r="F38" s="35">
        <f>G38/G$3</f>
        <v>0.45590379008746357</v>
      </c>
      <c r="G38" s="61">
        <v>1251</v>
      </c>
      <c r="H38" s="35">
        <f>I38/I$3</f>
        <v>0.48363338788870702</v>
      </c>
      <c r="I38" s="61">
        <v>1182</v>
      </c>
      <c r="J38" s="35">
        <f>K38/K$3</f>
        <v>0.46629692832764508</v>
      </c>
      <c r="K38" s="61">
        <v>1093</v>
      </c>
    </row>
  </sheetData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25" workbookViewId="0">
      <selection activeCell="H48" sqref="H48"/>
    </sheetView>
  </sheetViews>
  <sheetFormatPr defaultRowHeight="15" x14ac:dyDescent="0.25"/>
  <cols>
    <col min="1" max="1" width="36" customWidth="1"/>
  </cols>
  <sheetData>
    <row r="1" spans="1:11" ht="15.75" thickBot="1" x14ac:dyDescent="0.3">
      <c r="A1" s="65" t="s">
        <v>134</v>
      </c>
    </row>
    <row r="2" spans="1:11" ht="15.75" thickBot="1" x14ac:dyDescent="0.3">
      <c r="A2" s="65"/>
      <c r="B2" s="146" t="s">
        <v>1</v>
      </c>
      <c r="C2" s="147"/>
      <c r="D2" s="146" t="s">
        <v>2</v>
      </c>
      <c r="E2" s="147"/>
      <c r="F2" s="146" t="s">
        <v>3</v>
      </c>
      <c r="G2" s="147"/>
      <c r="H2" s="146" t="s">
        <v>4</v>
      </c>
      <c r="I2" s="147"/>
      <c r="J2" s="146" t="s">
        <v>5</v>
      </c>
      <c r="K2" s="147"/>
    </row>
    <row r="3" spans="1:11" x14ac:dyDescent="0.25">
      <c r="A3" s="68" t="s">
        <v>90</v>
      </c>
      <c r="B3" s="132" t="s">
        <v>132</v>
      </c>
      <c r="C3" s="133" t="s">
        <v>104</v>
      </c>
      <c r="D3" s="132" t="s">
        <v>132</v>
      </c>
      <c r="E3" s="133" t="s">
        <v>104</v>
      </c>
      <c r="F3" s="132" t="s">
        <v>132</v>
      </c>
      <c r="G3" s="133" t="s">
        <v>104</v>
      </c>
      <c r="H3" s="132" t="s">
        <v>132</v>
      </c>
      <c r="I3" s="133" t="s">
        <v>104</v>
      </c>
      <c r="J3" s="132" t="s">
        <v>132</v>
      </c>
      <c r="K3" s="133" t="s">
        <v>104</v>
      </c>
    </row>
    <row r="4" spans="1:11" x14ac:dyDescent="0.25">
      <c r="A4" s="1" t="s">
        <v>101</v>
      </c>
      <c r="B4" s="49">
        <v>0.69030591974572908</v>
      </c>
      <c r="C4" s="1">
        <v>10072</v>
      </c>
      <c r="D4" s="49">
        <v>0.68426386585590571</v>
      </c>
      <c r="E4" s="1">
        <v>10854</v>
      </c>
      <c r="F4" s="49">
        <v>0.68639234059889997</v>
      </c>
      <c r="G4" s="1">
        <v>9823</v>
      </c>
      <c r="H4" s="49">
        <v>0.70465142727169339</v>
      </c>
      <c r="I4" s="1">
        <v>8806</v>
      </c>
      <c r="J4" s="49">
        <v>0.72761545711592834</v>
      </c>
      <c r="K4" s="1">
        <v>8497</v>
      </c>
    </row>
    <row r="5" spans="1:11" x14ac:dyDescent="0.25">
      <c r="A5" s="12" t="s">
        <v>0</v>
      </c>
      <c r="B5" s="132" t="s">
        <v>132</v>
      </c>
      <c r="C5" s="133" t="s">
        <v>104</v>
      </c>
      <c r="D5" s="132" t="s">
        <v>132</v>
      </c>
      <c r="E5" s="133" t="s">
        <v>104</v>
      </c>
      <c r="F5" s="132" t="s">
        <v>132</v>
      </c>
      <c r="G5" s="133" t="s">
        <v>104</v>
      </c>
      <c r="H5" s="132" t="s">
        <v>132</v>
      </c>
      <c r="I5" s="133" t="s">
        <v>104</v>
      </c>
      <c r="J5" s="132" t="s">
        <v>132</v>
      </c>
      <c r="K5" s="133" t="s">
        <v>104</v>
      </c>
    </row>
    <row r="6" spans="1:11" x14ac:dyDescent="0.25">
      <c r="A6" s="1" t="s">
        <v>6</v>
      </c>
      <c r="B6" s="49">
        <v>0.7149546385718466</v>
      </c>
      <c r="C6" s="64">
        <v>6834</v>
      </c>
      <c r="D6" s="49">
        <v>0.71469968387776606</v>
      </c>
      <c r="E6" s="64">
        <v>7592</v>
      </c>
      <c r="F6" s="49">
        <v>0.69994093325457762</v>
      </c>
      <c r="G6" s="64">
        <v>6774</v>
      </c>
      <c r="H6" s="49">
        <v>0.70249961662321725</v>
      </c>
      <c r="I6" s="64">
        <v>6521</v>
      </c>
      <c r="J6" s="49">
        <v>0.72267171630228955</v>
      </c>
      <c r="K6" s="64">
        <v>5811</v>
      </c>
    </row>
    <row r="7" spans="1:11" x14ac:dyDescent="0.25">
      <c r="A7" s="1" t="s">
        <v>7</v>
      </c>
      <c r="B7" s="49">
        <v>0.61456023651145597</v>
      </c>
      <c r="C7" s="64">
        <v>2708</v>
      </c>
      <c r="D7" s="49">
        <v>0.58848167539267016</v>
      </c>
      <c r="E7" s="64">
        <v>2865</v>
      </c>
      <c r="F7" s="49">
        <v>0.64004499437570306</v>
      </c>
      <c r="G7" s="64">
        <v>2670</v>
      </c>
      <c r="H7" s="49">
        <v>0.69115958668197475</v>
      </c>
      <c r="I7" s="64">
        <v>1755</v>
      </c>
      <c r="J7" s="49">
        <v>0.73585787751285647</v>
      </c>
      <c r="K7" s="64">
        <v>2146</v>
      </c>
    </row>
    <row r="8" spans="1:11" x14ac:dyDescent="0.25">
      <c r="A8" s="1" t="s">
        <v>8</v>
      </c>
      <c r="B8" s="49">
        <v>0.75946969696969702</v>
      </c>
      <c r="C8" s="64">
        <v>528</v>
      </c>
      <c r="D8" s="49">
        <v>0.79345088161209065</v>
      </c>
      <c r="E8" s="64">
        <v>397</v>
      </c>
      <c r="F8" s="49">
        <v>0.77044854881266489</v>
      </c>
      <c r="G8" s="64">
        <v>379</v>
      </c>
      <c r="H8" s="49">
        <v>0.7754716981132076</v>
      </c>
      <c r="I8" s="64">
        <v>530</v>
      </c>
      <c r="J8" s="49">
        <v>0.74814814814814812</v>
      </c>
      <c r="K8" s="64">
        <v>540</v>
      </c>
    </row>
    <row r="9" spans="1:11" x14ac:dyDescent="0.25">
      <c r="A9" s="68" t="s">
        <v>15</v>
      </c>
      <c r="B9" s="132" t="s">
        <v>132</v>
      </c>
      <c r="C9" s="133" t="s">
        <v>104</v>
      </c>
      <c r="D9" s="132" t="s">
        <v>132</v>
      </c>
      <c r="E9" s="133" t="s">
        <v>104</v>
      </c>
      <c r="F9" s="132" t="s">
        <v>132</v>
      </c>
      <c r="G9" s="133" t="s">
        <v>104</v>
      </c>
      <c r="H9" s="132" t="s">
        <v>132</v>
      </c>
      <c r="I9" s="133" t="s">
        <v>104</v>
      </c>
      <c r="J9" s="132" t="s">
        <v>132</v>
      </c>
      <c r="K9" s="133" t="s">
        <v>104</v>
      </c>
    </row>
    <row r="10" spans="1:11" x14ac:dyDescent="0.25">
      <c r="A10" s="1" t="s">
        <v>11</v>
      </c>
      <c r="B10" s="49">
        <v>0.72302839116719242</v>
      </c>
      <c r="C10" s="1">
        <v>1585</v>
      </c>
      <c r="D10" s="49">
        <v>0.68244358833241603</v>
      </c>
      <c r="E10" s="1">
        <v>1817</v>
      </c>
      <c r="F10" s="49">
        <v>0.66261203585147244</v>
      </c>
      <c r="G10" s="1">
        <v>1562</v>
      </c>
      <c r="H10" s="49">
        <v>0.66186440677966096</v>
      </c>
      <c r="I10" s="1">
        <v>1180</v>
      </c>
      <c r="J10" s="49">
        <v>0.7218274111675127</v>
      </c>
      <c r="K10" s="1">
        <v>985</v>
      </c>
    </row>
    <row r="11" spans="1:11" x14ac:dyDescent="0.25">
      <c r="A11" s="1" t="s">
        <v>12</v>
      </c>
      <c r="B11" s="49">
        <v>0.7227101631116688</v>
      </c>
      <c r="C11" s="1">
        <v>797</v>
      </c>
      <c r="D11" s="49">
        <v>0.68009205983889531</v>
      </c>
      <c r="E11" s="1">
        <v>869</v>
      </c>
      <c r="F11" s="49">
        <v>0.62619047619047619</v>
      </c>
      <c r="G11" s="1">
        <v>840</v>
      </c>
      <c r="H11" s="49">
        <v>0.62982689747003995</v>
      </c>
      <c r="I11" s="1">
        <v>751</v>
      </c>
      <c r="J11" s="49">
        <v>0.67485549132947975</v>
      </c>
      <c r="K11" s="1">
        <v>692</v>
      </c>
    </row>
    <row r="12" spans="1:11" x14ac:dyDescent="0.25">
      <c r="A12" s="1" t="s">
        <v>13</v>
      </c>
      <c r="B12" s="49">
        <v>0.70097087378640777</v>
      </c>
      <c r="C12" s="1">
        <v>4120</v>
      </c>
      <c r="D12" s="49">
        <v>0.69679633867276891</v>
      </c>
      <c r="E12" s="1">
        <v>4370</v>
      </c>
      <c r="F12" s="49">
        <v>0.69699903194578894</v>
      </c>
      <c r="G12" s="1">
        <v>4134</v>
      </c>
      <c r="H12" s="49">
        <v>0.69340329835082459</v>
      </c>
      <c r="I12" s="1">
        <v>4002</v>
      </c>
      <c r="J12" s="49">
        <v>0.72796432318992654</v>
      </c>
      <c r="K12" s="1">
        <v>3813</v>
      </c>
    </row>
    <row r="13" spans="1:11" x14ac:dyDescent="0.25">
      <c r="A13" s="1" t="s">
        <v>14</v>
      </c>
      <c r="B13" s="49">
        <v>0.63348904060366507</v>
      </c>
      <c r="C13" s="1">
        <v>2783</v>
      </c>
      <c r="D13" s="49">
        <v>0.65974821367812186</v>
      </c>
      <c r="E13" s="1">
        <v>2939</v>
      </c>
      <c r="F13" s="49">
        <v>0.68681747269890792</v>
      </c>
      <c r="G13" s="1">
        <v>2564</v>
      </c>
      <c r="H13" s="49">
        <v>0.73863636363636365</v>
      </c>
      <c r="I13" s="1">
        <v>2207</v>
      </c>
      <c r="J13" s="49">
        <v>0.72440273037542657</v>
      </c>
      <c r="K13" s="1">
        <v>2347</v>
      </c>
    </row>
    <row r="14" spans="1:11" x14ac:dyDescent="0.25">
      <c r="A14" s="1" t="s">
        <v>19</v>
      </c>
      <c r="B14" s="49">
        <v>0.73690932311621971</v>
      </c>
      <c r="C14" s="1">
        <v>787</v>
      </c>
      <c r="D14" s="49">
        <v>0.7124563445867288</v>
      </c>
      <c r="E14" s="1">
        <v>859</v>
      </c>
      <c r="F14" s="49">
        <v>0.74583333333333335</v>
      </c>
      <c r="G14" s="1">
        <v>723</v>
      </c>
      <c r="H14" s="49">
        <v>0.82121212121212117</v>
      </c>
      <c r="I14" s="1">
        <v>666</v>
      </c>
      <c r="J14" s="49">
        <v>0.80152671755725191</v>
      </c>
      <c r="K14" s="1">
        <v>660</v>
      </c>
    </row>
    <row r="15" spans="1:11" x14ac:dyDescent="0.25">
      <c r="A15" s="68" t="s">
        <v>96</v>
      </c>
      <c r="B15" s="132" t="s">
        <v>132</v>
      </c>
      <c r="C15" s="133" t="s">
        <v>104</v>
      </c>
      <c r="D15" s="132" t="s">
        <v>132</v>
      </c>
      <c r="E15" s="133" t="s">
        <v>104</v>
      </c>
      <c r="F15" s="132" t="s">
        <v>132</v>
      </c>
      <c r="G15" s="133" t="s">
        <v>104</v>
      </c>
      <c r="H15" s="132" t="s">
        <v>132</v>
      </c>
      <c r="I15" s="133" t="s">
        <v>104</v>
      </c>
      <c r="J15" s="132" t="s">
        <v>132</v>
      </c>
      <c r="K15" s="133" t="s">
        <v>104</v>
      </c>
    </row>
    <row r="16" spans="1:11" x14ac:dyDescent="0.25">
      <c r="A16" s="1" t="s">
        <v>17</v>
      </c>
      <c r="B16" s="49">
        <v>0.68967130658556552</v>
      </c>
      <c r="C16" s="1">
        <v>8549</v>
      </c>
      <c r="D16" s="49">
        <v>0.68663856931313361</v>
      </c>
      <c r="E16" s="1">
        <v>8779</v>
      </c>
      <c r="F16" s="49">
        <v>0.69617544798074349</v>
      </c>
      <c r="G16" s="1">
        <v>7478</v>
      </c>
      <c r="H16" s="49">
        <v>0.71593567251461987</v>
      </c>
      <c r="I16" s="1">
        <v>6840</v>
      </c>
      <c r="J16" s="49">
        <v>0.73887900355871883</v>
      </c>
      <c r="K16" s="1">
        <v>6744</v>
      </c>
    </row>
    <row r="17" spans="1:11" x14ac:dyDescent="0.25">
      <c r="A17" s="1" t="s">
        <v>18</v>
      </c>
      <c r="B17" s="49">
        <v>0.69387755102040816</v>
      </c>
      <c r="C17" s="1">
        <v>1523</v>
      </c>
      <c r="D17" s="49">
        <v>0.67421686746987952</v>
      </c>
      <c r="E17" s="1">
        <v>2075</v>
      </c>
      <c r="F17" s="49">
        <v>0.65512820512820513</v>
      </c>
      <c r="G17" s="1">
        <v>2345</v>
      </c>
      <c r="H17" s="49">
        <v>0.66513056835637485</v>
      </c>
      <c r="I17" s="1">
        <v>1966</v>
      </c>
      <c r="J17" s="49">
        <v>0.68405963302752293</v>
      </c>
      <c r="K17" s="1">
        <v>1753</v>
      </c>
    </row>
    <row r="18" spans="1:11" x14ac:dyDescent="0.25">
      <c r="A18" s="68" t="s">
        <v>20</v>
      </c>
      <c r="B18" s="132" t="s">
        <v>132</v>
      </c>
      <c r="C18" s="133" t="s">
        <v>104</v>
      </c>
      <c r="D18" s="132" t="s">
        <v>132</v>
      </c>
      <c r="E18" s="133" t="s">
        <v>104</v>
      </c>
      <c r="F18" s="132" t="s">
        <v>132</v>
      </c>
      <c r="G18" s="133" t="s">
        <v>104</v>
      </c>
      <c r="H18" s="132" t="s">
        <v>132</v>
      </c>
      <c r="I18" s="133" t="s">
        <v>104</v>
      </c>
      <c r="J18" s="132" t="s">
        <v>132</v>
      </c>
      <c r="K18" s="133" t="s">
        <v>104</v>
      </c>
    </row>
    <row r="19" spans="1:11" x14ac:dyDescent="0.25">
      <c r="A19" s="1" t="s">
        <v>21</v>
      </c>
      <c r="B19" s="49">
        <v>0.7211934156378601</v>
      </c>
      <c r="C19" s="1">
        <v>1944</v>
      </c>
      <c r="D19" s="49">
        <v>0.692025664527956</v>
      </c>
      <c r="E19" s="1">
        <v>2182</v>
      </c>
      <c r="F19" s="49">
        <v>0.65790856542301634</v>
      </c>
      <c r="G19" s="1">
        <v>1904</v>
      </c>
      <c r="H19" s="49">
        <v>0.66014350945857792</v>
      </c>
      <c r="I19" s="1">
        <v>1533</v>
      </c>
      <c r="J19" s="49">
        <v>0.71692307692307689</v>
      </c>
      <c r="K19" s="1">
        <v>1300</v>
      </c>
    </row>
    <row r="20" spans="1:11" x14ac:dyDescent="0.25">
      <c r="A20" s="1" t="s">
        <v>22</v>
      </c>
      <c r="B20" s="49">
        <v>0.74682306940371457</v>
      </c>
      <c r="C20" s="1">
        <v>1023</v>
      </c>
      <c r="D20" s="49">
        <v>0.72179155900086134</v>
      </c>
      <c r="E20" s="1">
        <v>1161</v>
      </c>
      <c r="F20" s="49">
        <v>0.63605150214592276</v>
      </c>
      <c r="G20" s="1">
        <v>1165</v>
      </c>
      <c r="H20" s="49">
        <v>0.64756446991404015</v>
      </c>
      <c r="I20" s="1">
        <v>1047</v>
      </c>
      <c r="J20" s="49">
        <v>0.66770508826583597</v>
      </c>
      <c r="K20" s="1">
        <v>963</v>
      </c>
    </row>
    <row r="21" spans="1:11" x14ac:dyDescent="0.25">
      <c r="A21" s="1" t="s">
        <v>23</v>
      </c>
      <c r="B21" s="49">
        <v>0.8</v>
      </c>
      <c r="C21" s="1">
        <v>25</v>
      </c>
      <c r="D21" s="49">
        <v>0.67647058823529416</v>
      </c>
      <c r="E21" s="1">
        <v>34</v>
      </c>
      <c r="F21" s="49">
        <v>0.73529411764705888</v>
      </c>
      <c r="G21" s="1">
        <v>34</v>
      </c>
      <c r="H21" s="49">
        <v>0.84615384615384615</v>
      </c>
      <c r="I21" s="1">
        <v>54</v>
      </c>
      <c r="J21" s="49">
        <v>0.82608695652173914</v>
      </c>
      <c r="K21" s="1">
        <v>48</v>
      </c>
    </row>
    <row r="22" spans="1:11" x14ac:dyDescent="0.25">
      <c r="A22" s="1" t="s">
        <v>24</v>
      </c>
      <c r="B22" s="49">
        <v>0.66502295527971433</v>
      </c>
      <c r="C22" s="1">
        <v>5881</v>
      </c>
      <c r="D22" s="49">
        <v>0.67079328880925237</v>
      </c>
      <c r="E22" s="1">
        <v>6139</v>
      </c>
      <c r="F22" s="49">
        <v>0.69545779685264664</v>
      </c>
      <c r="G22" s="1">
        <v>5593</v>
      </c>
      <c r="H22" s="49">
        <v>0.71284982262514784</v>
      </c>
      <c r="I22" s="1">
        <v>5079</v>
      </c>
      <c r="J22" s="49">
        <v>0.73065679204833367</v>
      </c>
      <c r="K22" s="1">
        <v>5133</v>
      </c>
    </row>
    <row r="23" spans="1:11" x14ac:dyDescent="0.25">
      <c r="A23" s="1" t="s">
        <v>25</v>
      </c>
      <c r="B23" s="49">
        <v>0.71380753138075315</v>
      </c>
      <c r="C23" s="1">
        <v>1199</v>
      </c>
      <c r="D23" s="49">
        <v>0.70104633781763825</v>
      </c>
      <c r="E23" s="1">
        <v>1338</v>
      </c>
      <c r="F23" s="49">
        <v>0.74021352313167255</v>
      </c>
      <c r="G23" s="1">
        <v>1127</v>
      </c>
      <c r="H23" s="49">
        <v>0.77736890524379021</v>
      </c>
      <c r="I23" s="1">
        <v>1093</v>
      </c>
      <c r="J23" s="49">
        <v>0.77671755725190839</v>
      </c>
      <c r="K23" s="1">
        <v>1053</v>
      </c>
    </row>
    <row r="24" spans="1:11" x14ac:dyDescent="0.25">
      <c r="A24" s="68" t="s">
        <v>91</v>
      </c>
      <c r="B24" s="132" t="s">
        <v>132</v>
      </c>
      <c r="C24" s="133" t="s">
        <v>104</v>
      </c>
      <c r="D24" s="132" t="s">
        <v>132</v>
      </c>
      <c r="E24" s="133" t="s">
        <v>104</v>
      </c>
      <c r="F24" s="132" t="s">
        <v>132</v>
      </c>
      <c r="G24" s="133" t="s">
        <v>104</v>
      </c>
      <c r="H24" s="132" t="s">
        <v>132</v>
      </c>
      <c r="I24" s="133" t="s">
        <v>104</v>
      </c>
      <c r="J24" s="132" t="s">
        <v>132</v>
      </c>
      <c r="K24" s="133" t="s">
        <v>104</v>
      </c>
    </row>
    <row r="25" spans="1:11" x14ac:dyDescent="0.25">
      <c r="A25" s="1" t="s">
        <v>26</v>
      </c>
      <c r="B25" s="49">
        <v>0.7651006711409396</v>
      </c>
      <c r="C25" s="1">
        <v>149</v>
      </c>
      <c r="D25" s="49">
        <v>0.75352112676056338</v>
      </c>
      <c r="E25" s="1">
        <v>142</v>
      </c>
      <c r="F25" s="49">
        <v>0.72674418604651159</v>
      </c>
      <c r="G25" s="1">
        <v>173</v>
      </c>
      <c r="H25" s="49">
        <v>0.81052631578947365</v>
      </c>
      <c r="I25" s="1">
        <v>96</v>
      </c>
      <c r="J25" s="49">
        <v>0.79012345679012341</v>
      </c>
      <c r="K25" s="1">
        <v>162</v>
      </c>
    </row>
    <row r="26" spans="1:11" x14ac:dyDescent="0.25">
      <c r="A26" s="1" t="s">
        <v>27</v>
      </c>
      <c r="B26" s="49">
        <v>0.6752271350696547</v>
      </c>
      <c r="C26" s="1">
        <v>8257</v>
      </c>
      <c r="D26" s="49">
        <v>0.67110815012214076</v>
      </c>
      <c r="E26" s="1">
        <v>9006</v>
      </c>
      <c r="F26" s="49">
        <v>0.67070658102048242</v>
      </c>
      <c r="G26" s="1">
        <v>8253</v>
      </c>
      <c r="H26" s="49">
        <v>0.6944482335288501</v>
      </c>
      <c r="I26" s="1">
        <v>7341</v>
      </c>
      <c r="J26" s="49">
        <v>0.71627774615822426</v>
      </c>
      <c r="K26" s="1">
        <v>7035</v>
      </c>
    </row>
    <row r="27" spans="1:11" x14ac:dyDescent="0.25">
      <c r="A27" s="1" t="s">
        <v>28</v>
      </c>
      <c r="B27" s="49">
        <v>0.7477678571428571</v>
      </c>
      <c r="C27" s="1">
        <v>1346</v>
      </c>
      <c r="D27" s="49">
        <v>0.73465067043048693</v>
      </c>
      <c r="E27" s="1">
        <v>1417</v>
      </c>
      <c r="F27" s="49">
        <v>0.74957841483979759</v>
      </c>
      <c r="G27" s="1">
        <v>1188</v>
      </c>
      <c r="H27" s="49">
        <v>0.74201898188093185</v>
      </c>
      <c r="I27" s="1">
        <v>1161</v>
      </c>
      <c r="J27" s="49">
        <v>0.76303751143641352</v>
      </c>
      <c r="K27" s="1">
        <v>1093</v>
      </c>
    </row>
    <row r="28" spans="1:11" x14ac:dyDescent="0.25">
      <c r="A28" s="1" t="s">
        <v>29</v>
      </c>
      <c r="B28" s="49">
        <v>0.80312499999999998</v>
      </c>
      <c r="C28" s="1">
        <v>320</v>
      </c>
      <c r="D28" s="49">
        <v>0.81314878892733566</v>
      </c>
      <c r="E28" s="1">
        <v>289</v>
      </c>
      <c r="F28" s="49">
        <v>0.9138755980861244</v>
      </c>
      <c r="G28" s="1">
        <v>209</v>
      </c>
      <c r="H28" s="49">
        <v>0.80769230769230771</v>
      </c>
      <c r="I28" s="1">
        <v>208</v>
      </c>
      <c r="J28" s="49">
        <v>0.87804878048780488</v>
      </c>
      <c r="K28" s="1">
        <v>207</v>
      </c>
    </row>
    <row r="29" spans="1:11" x14ac:dyDescent="0.25">
      <c r="A29" s="68" t="s">
        <v>92</v>
      </c>
      <c r="B29" s="132" t="s">
        <v>132</v>
      </c>
      <c r="C29" s="133" t="s">
        <v>104</v>
      </c>
      <c r="D29" s="132" t="s">
        <v>132</v>
      </c>
      <c r="E29" s="133" t="s">
        <v>104</v>
      </c>
      <c r="F29" s="132" t="s">
        <v>132</v>
      </c>
      <c r="G29" s="133" t="s">
        <v>104</v>
      </c>
      <c r="H29" s="132" t="s">
        <v>132</v>
      </c>
      <c r="I29" s="133" t="s">
        <v>104</v>
      </c>
      <c r="J29" s="132" t="s">
        <v>132</v>
      </c>
      <c r="K29" s="133" t="s">
        <v>104</v>
      </c>
    </row>
    <row r="30" spans="1:11" x14ac:dyDescent="0.25">
      <c r="A30" s="1" t="s">
        <v>31</v>
      </c>
      <c r="B30" s="49">
        <v>0.77906976744186052</v>
      </c>
      <c r="C30" s="1">
        <v>430</v>
      </c>
      <c r="D30" s="49">
        <v>0.78330893118594436</v>
      </c>
      <c r="E30" s="1">
        <v>683</v>
      </c>
      <c r="F30" s="49">
        <v>0.79909365558912382</v>
      </c>
      <c r="G30" s="1">
        <v>662</v>
      </c>
      <c r="H30" s="49">
        <v>0.79963570127504557</v>
      </c>
      <c r="I30" s="1">
        <v>549</v>
      </c>
      <c r="J30" s="49">
        <v>0.8061002178649237</v>
      </c>
      <c r="K30" s="1">
        <v>459</v>
      </c>
    </row>
    <row r="31" spans="1:11" x14ac:dyDescent="0.25">
      <c r="A31" s="1" t="s">
        <v>32</v>
      </c>
      <c r="B31" s="49">
        <v>0.67118827997829622</v>
      </c>
      <c r="C31" s="1">
        <v>3686</v>
      </c>
      <c r="D31" s="49">
        <v>0.6757307953772943</v>
      </c>
      <c r="E31" s="1">
        <v>4413</v>
      </c>
      <c r="F31" s="49">
        <v>0.67384615384615387</v>
      </c>
      <c r="G31" s="1">
        <v>3900</v>
      </c>
      <c r="H31" s="49">
        <v>0.68450956937799046</v>
      </c>
      <c r="I31" s="1">
        <v>3344</v>
      </c>
      <c r="J31" s="49">
        <v>0.72203947368421051</v>
      </c>
      <c r="K31" s="1">
        <v>3040</v>
      </c>
    </row>
    <row r="32" spans="1:11" x14ac:dyDescent="0.25">
      <c r="A32" s="1" t="s">
        <v>33</v>
      </c>
      <c r="B32" s="49">
        <v>0.68775434702182758</v>
      </c>
      <c r="C32" s="1">
        <v>2703</v>
      </c>
      <c r="D32" s="49">
        <v>0.67518905293482179</v>
      </c>
      <c r="E32" s="1">
        <v>2777</v>
      </c>
      <c r="F32" s="49">
        <v>0.65444234404536861</v>
      </c>
      <c r="G32" s="1">
        <v>2645</v>
      </c>
      <c r="H32" s="49">
        <v>0.70008605851979344</v>
      </c>
      <c r="I32" s="1">
        <v>2324</v>
      </c>
      <c r="J32" s="49">
        <v>0.71021699819168171</v>
      </c>
      <c r="K32" s="1">
        <v>2212</v>
      </c>
    </row>
    <row r="33" spans="1:11" x14ac:dyDescent="0.25">
      <c r="A33" s="1" t="s">
        <v>34</v>
      </c>
      <c r="B33" s="49">
        <v>0.74528301886792447</v>
      </c>
      <c r="C33" s="1">
        <v>106</v>
      </c>
      <c r="D33" s="49">
        <v>0.89344262295081966</v>
      </c>
      <c r="E33" s="1">
        <v>122</v>
      </c>
      <c r="F33" s="49">
        <v>0.93805309734513276</v>
      </c>
      <c r="G33" s="1">
        <v>113</v>
      </c>
      <c r="H33" s="49">
        <v>0.92771084337349397</v>
      </c>
      <c r="I33" s="1">
        <v>83</v>
      </c>
      <c r="J33" s="49">
        <v>0.95744680851063835</v>
      </c>
      <c r="K33" s="1">
        <v>47</v>
      </c>
    </row>
    <row r="34" spans="1:11" x14ac:dyDescent="0.25">
      <c r="A34" s="1" t="s">
        <v>35</v>
      </c>
      <c r="B34" s="49">
        <v>0.68041606886657102</v>
      </c>
      <c r="C34" s="1">
        <v>2788</v>
      </c>
      <c r="D34" s="49">
        <v>0.6385639370713998</v>
      </c>
      <c r="E34" s="1">
        <v>2479</v>
      </c>
      <c r="F34" s="49">
        <v>0.67900172117039592</v>
      </c>
      <c r="G34" s="1">
        <v>2326</v>
      </c>
      <c r="H34" s="49">
        <v>0.69151785714285718</v>
      </c>
      <c r="I34" s="1">
        <v>2240</v>
      </c>
      <c r="J34" s="49">
        <v>0.71019900497512434</v>
      </c>
      <c r="K34" s="1">
        <v>2412</v>
      </c>
    </row>
    <row r="35" spans="1:11" x14ac:dyDescent="0.25">
      <c r="A35" s="1" t="s">
        <v>36</v>
      </c>
      <c r="B35" s="49">
        <v>0.86127167630057799</v>
      </c>
      <c r="C35" s="1">
        <v>346</v>
      </c>
      <c r="D35" s="49">
        <v>0.90263157894736845</v>
      </c>
      <c r="E35" s="1">
        <v>380</v>
      </c>
      <c r="F35" s="49">
        <v>0.95906432748538006</v>
      </c>
      <c r="G35" s="1">
        <v>171</v>
      </c>
      <c r="H35" s="49">
        <v>0.8502024291497976</v>
      </c>
      <c r="I35" s="1">
        <v>247</v>
      </c>
      <c r="J35" s="49">
        <v>0.88958990536277605</v>
      </c>
      <c r="K35" s="1">
        <v>317</v>
      </c>
    </row>
    <row r="36" spans="1:11" x14ac:dyDescent="0.25">
      <c r="A36" s="1" t="s">
        <v>37</v>
      </c>
      <c r="B36" s="49">
        <v>0.88888888888888884</v>
      </c>
      <c r="C36" s="1">
        <v>13</v>
      </c>
      <c r="D36" s="1"/>
      <c r="E36" s="1"/>
      <c r="F36" s="49">
        <v>1</v>
      </c>
      <c r="G36" s="1">
        <v>5</v>
      </c>
      <c r="H36" s="49">
        <v>0.83333333333333337</v>
      </c>
      <c r="I36" s="1">
        <v>19</v>
      </c>
      <c r="J36" s="49">
        <v>0</v>
      </c>
      <c r="K36" s="1">
        <v>10</v>
      </c>
    </row>
    <row r="37" spans="1:11" x14ac:dyDescent="0.25">
      <c r="A37" s="68" t="s">
        <v>98</v>
      </c>
      <c r="B37" s="132" t="s">
        <v>132</v>
      </c>
      <c r="C37" s="133" t="s">
        <v>104</v>
      </c>
      <c r="D37" s="132" t="s">
        <v>132</v>
      </c>
      <c r="E37" s="133" t="s">
        <v>104</v>
      </c>
      <c r="F37" s="132" t="s">
        <v>132</v>
      </c>
      <c r="G37" s="133" t="s">
        <v>104</v>
      </c>
      <c r="H37" s="132" t="s">
        <v>132</v>
      </c>
      <c r="I37" s="133" t="s">
        <v>104</v>
      </c>
      <c r="J37" s="132" t="s">
        <v>132</v>
      </c>
      <c r="K37" s="133" t="s">
        <v>104</v>
      </c>
    </row>
    <row r="38" spans="1:11" x14ac:dyDescent="0.25">
      <c r="A38" s="1" t="s">
        <v>99</v>
      </c>
      <c r="B38" s="49">
        <v>0.67372881355932202</v>
      </c>
      <c r="C38" s="1">
        <v>5430</v>
      </c>
      <c r="D38" s="49">
        <v>0.66792647311458508</v>
      </c>
      <c r="E38" s="1">
        <v>5821</v>
      </c>
      <c r="F38" s="49">
        <v>0.68282677605817643</v>
      </c>
      <c r="G38" s="1">
        <v>5364</v>
      </c>
      <c r="H38" s="49">
        <v>0.70875718708536051</v>
      </c>
      <c r="I38" s="1">
        <v>4529</v>
      </c>
      <c r="J38" s="49">
        <v>0.73208041958041958</v>
      </c>
      <c r="K38" s="1">
        <v>4580</v>
      </c>
    </row>
    <row r="39" spans="1:11" x14ac:dyDescent="0.25">
      <c r="A39" s="1" t="s">
        <v>100</v>
      </c>
      <c r="B39" s="49">
        <v>0.70969827586206902</v>
      </c>
      <c r="C39" s="1">
        <v>4642</v>
      </c>
      <c r="D39" s="49">
        <v>0.7031591496125571</v>
      </c>
      <c r="E39" s="1">
        <v>5033</v>
      </c>
      <c r="F39" s="49">
        <v>0.69068462401795738</v>
      </c>
      <c r="G39" s="1">
        <v>4459</v>
      </c>
      <c r="H39" s="49">
        <v>0.70030437836572235</v>
      </c>
      <c r="I39" s="1">
        <v>4277</v>
      </c>
      <c r="J39" s="49">
        <v>0.72239263803680986</v>
      </c>
      <c r="K39" s="1">
        <v>3917</v>
      </c>
    </row>
    <row r="40" spans="1:11" x14ac:dyDescent="0.25">
      <c r="A40" s="68" t="s">
        <v>130</v>
      </c>
      <c r="B40" s="132" t="s">
        <v>132</v>
      </c>
      <c r="C40" s="133" t="s">
        <v>104</v>
      </c>
      <c r="D40" s="132" t="s">
        <v>132</v>
      </c>
      <c r="E40" s="133" t="s">
        <v>104</v>
      </c>
      <c r="F40" s="132" t="s">
        <v>132</v>
      </c>
      <c r="G40" s="133" t="s">
        <v>104</v>
      </c>
      <c r="H40" s="132" t="s">
        <v>132</v>
      </c>
      <c r="I40" s="133" t="s">
        <v>104</v>
      </c>
      <c r="J40" s="132" t="s">
        <v>132</v>
      </c>
      <c r="K40" s="133" t="s">
        <v>104</v>
      </c>
    </row>
    <row r="41" spans="1:11" x14ac:dyDescent="0.25">
      <c r="A41" s="1" t="s">
        <v>131</v>
      </c>
      <c r="B41" s="49">
        <v>0.55574912891986061</v>
      </c>
      <c r="C41" s="1">
        <v>2296</v>
      </c>
      <c r="D41" s="49">
        <v>0.56596661281637051</v>
      </c>
      <c r="E41" s="1">
        <v>1857</v>
      </c>
      <c r="F41" s="49">
        <v>0.5570380253502335</v>
      </c>
      <c r="G41" s="1">
        <v>1499</v>
      </c>
      <c r="H41" s="49">
        <v>0.62907268170426067</v>
      </c>
      <c r="I41" s="1">
        <v>1197</v>
      </c>
      <c r="J41" s="49">
        <v>0.6107784431137725</v>
      </c>
      <c r="K41" s="1">
        <v>1336</v>
      </c>
    </row>
    <row r="42" spans="1:11" x14ac:dyDescent="0.25">
      <c r="A42" s="1" t="s">
        <v>128</v>
      </c>
      <c r="B42" s="49">
        <v>0.73691790686509839</v>
      </c>
      <c r="C42" s="1">
        <v>2083</v>
      </c>
      <c r="D42" s="49">
        <v>0.70640776699029129</v>
      </c>
      <c r="E42" s="1">
        <v>2575</v>
      </c>
      <c r="F42" s="49">
        <v>0.75628794449262793</v>
      </c>
      <c r="G42" s="1">
        <v>2306</v>
      </c>
      <c r="H42" s="49">
        <v>0.74272930648769575</v>
      </c>
      <c r="I42" s="1">
        <v>2235</v>
      </c>
      <c r="J42" s="49">
        <v>0.78383548541367765</v>
      </c>
      <c r="K42" s="1">
        <v>2091</v>
      </c>
    </row>
    <row r="43" spans="1:11" x14ac:dyDescent="0.25">
      <c r="A43" s="1" t="s">
        <v>129</v>
      </c>
      <c r="B43" s="49">
        <v>0.70441458733205375</v>
      </c>
      <c r="C43" s="1">
        <v>2605</v>
      </c>
      <c r="D43" s="49">
        <v>0.71162627327010886</v>
      </c>
      <c r="E43" s="1">
        <v>2847</v>
      </c>
      <c r="F43" s="49">
        <v>0.67143962848297212</v>
      </c>
      <c r="G43" s="1">
        <v>2584</v>
      </c>
      <c r="H43" s="49">
        <v>0.69090170593013811</v>
      </c>
      <c r="I43" s="1">
        <v>2462</v>
      </c>
      <c r="J43" s="49">
        <v>0.73278985507246375</v>
      </c>
      <c r="K43" s="1">
        <v>2208</v>
      </c>
    </row>
    <row r="44" spans="1:11" x14ac:dyDescent="0.25">
      <c r="A44" s="1" t="s">
        <v>23</v>
      </c>
      <c r="B44" s="49">
        <v>0.74611398963730569</v>
      </c>
      <c r="C44" s="1">
        <v>3088</v>
      </c>
      <c r="D44" s="49">
        <v>0.70797202797202796</v>
      </c>
      <c r="E44" s="1">
        <v>3575</v>
      </c>
      <c r="F44" s="49">
        <v>0.70617355853232378</v>
      </c>
      <c r="G44" s="1">
        <v>3434</v>
      </c>
      <c r="H44" s="49">
        <v>0.71497252747252749</v>
      </c>
      <c r="I44" s="1">
        <v>2912</v>
      </c>
      <c r="J44" s="49">
        <v>0.73480083857442346</v>
      </c>
      <c r="K44" s="1">
        <v>2862</v>
      </c>
    </row>
    <row r="46" spans="1:11" ht="49.5" customHeight="1" x14ac:dyDescent="0.25"/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scale="7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:V111"/>
  <sheetViews>
    <sheetView workbookViewId="0"/>
  </sheetViews>
  <sheetFormatPr defaultRowHeight="15" x14ac:dyDescent="0.25"/>
  <cols>
    <col min="12" max="12" width="36" customWidth="1"/>
    <col min="13" max="15" width="9.28515625" bestFit="1" customWidth="1"/>
    <col min="16" max="16" width="10.140625" bestFit="1" customWidth="1"/>
    <col min="17" max="17" width="9.28515625" bestFit="1" customWidth="1"/>
  </cols>
  <sheetData>
    <row r="2" spans="12:17" x14ac:dyDescent="0.25">
      <c r="L2">
        <f>L67</f>
        <v>0</v>
      </c>
      <c r="M2" t="str">
        <f>M67</f>
        <v>Fall 2010</v>
      </c>
      <c r="N2" t="str">
        <f>O67</f>
        <v>Fall 2011</v>
      </c>
      <c r="O2" t="str">
        <f>Q67</f>
        <v>Fall 2012</v>
      </c>
      <c r="P2" t="str">
        <f>S67</f>
        <v>Fall 2013</v>
      </c>
      <c r="Q2" t="str">
        <f>U67</f>
        <v>Fall 2014</v>
      </c>
    </row>
    <row r="3" spans="12:17" x14ac:dyDescent="0.25">
      <c r="L3" t="str">
        <f t="shared" ref="L3:M33" si="0">L68</f>
        <v>Category</v>
      </c>
      <c r="M3" t="str">
        <f>M2</f>
        <v>Fall 2010</v>
      </c>
      <c r="N3" t="str">
        <f t="shared" ref="N3:Q3" si="1">N2</f>
        <v>Fall 2011</v>
      </c>
      <c r="O3" t="str">
        <f t="shared" si="1"/>
        <v>Fall 2012</v>
      </c>
      <c r="P3" t="str">
        <f t="shared" si="1"/>
        <v>Fall 2013</v>
      </c>
      <c r="Q3" t="str">
        <f t="shared" si="1"/>
        <v>Fall 2014</v>
      </c>
    </row>
    <row r="4" spans="12:17" x14ac:dyDescent="0.25">
      <c r="L4" t="str">
        <f t="shared" si="0"/>
        <v>College</v>
      </c>
      <c r="M4" s="47">
        <f t="shared" si="0"/>
        <v>0.69030591974572908</v>
      </c>
      <c r="N4" s="47">
        <f t="shared" ref="N4:N44" si="2">O69</f>
        <v>0.68426386585590571</v>
      </c>
      <c r="O4" s="47">
        <f t="shared" ref="O4:O44" si="3">Q69</f>
        <v>0.68639234059889997</v>
      </c>
      <c r="P4" s="47">
        <f t="shared" ref="P4:P44" si="4">S69</f>
        <v>0.70465142727169339</v>
      </c>
      <c r="Q4" s="47">
        <f t="shared" ref="Q4:Q44" si="5">U69</f>
        <v>0.72761545711592834</v>
      </c>
    </row>
    <row r="5" spans="12:17" x14ac:dyDescent="0.25">
      <c r="L5" t="str">
        <f t="shared" si="0"/>
        <v>Student Type</v>
      </c>
      <c r="M5" s="47" t="str">
        <f>M2</f>
        <v>Fall 2010</v>
      </c>
      <c r="N5" s="47" t="str">
        <f t="shared" ref="N5:Q5" si="6">N2</f>
        <v>Fall 2011</v>
      </c>
      <c r="O5" s="47" t="str">
        <f t="shared" si="6"/>
        <v>Fall 2012</v>
      </c>
      <c r="P5" s="47" t="str">
        <f t="shared" si="6"/>
        <v>Fall 2013</v>
      </c>
      <c r="Q5" s="47" t="str">
        <f t="shared" si="6"/>
        <v>Fall 2014</v>
      </c>
    </row>
    <row r="6" spans="12:17" x14ac:dyDescent="0.25">
      <c r="L6" t="str">
        <f t="shared" si="0"/>
        <v>Continuing</v>
      </c>
      <c r="M6" s="47">
        <f t="shared" si="0"/>
        <v>0.7149546385718466</v>
      </c>
      <c r="N6" s="47">
        <f t="shared" si="2"/>
        <v>0.71469968387776606</v>
      </c>
      <c r="O6" s="47">
        <f t="shared" si="3"/>
        <v>0.69994093325457762</v>
      </c>
      <c r="P6" s="47">
        <f t="shared" si="4"/>
        <v>0.70249961662321725</v>
      </c>
      <c r="Q6" s="47">
        <f t="shared" si="5"/>
        <v>0.72267171630228955</v>
      </c>
    </row>
    <row r="7" spans="12:17" x14ac:dyDescent="0.25">
      <c r="L7" t="str">
        <f t="shared" si="0"/>
        <v>New Student</v>
      </c>
      <c r="M7" s="47">
        <f t="shared" si="0"/>
        <v>0.61456023651145597</v>
      </c>
      <c r="N7" s="47">
        <f t="shared" si="2"/>
        <v>0.58848167539267016</v>
      </c>
      <c r="O7" s="47">
        <f t="shared" si="3"/>
        <v>0.64004499437570306</v>
      </c>
      <c r="P7" s="47">
        <f t="shared" si="4"/>
        <v>0.69115958668197475</v>
      </c>
      <c r="Q7" s="47">
        <f t="shared" si="5"/>
        <v>0.73585787751285647</v>
      </c>
    </row>
    <row r="8" spans="12:17" x14ac:dyDescent="0.25">
      <c r="L8" t="str">
        <f t="shared" si="0"/>
        <v>Returning Student</v>
      </c>
      <c r="M8" s="47">
        <f t="shared" si="0"/>
        <v>0.75946969696969702</v>
      </c>
      <c r="N8" s="47">
        <f t="shared" si="2"/>
        <v>0.79345088161209065</v>
      </c>
      <c r="O8" s="47">
        <f t="shared" si="3"/>
        <v>0.77044854881266489</v>
      </c>
      <c r="P8" s="47">
        <f t="shared" si="4"/>
        <v>0.7754716981132076</v>
      </c>
      <c r="Q8" s="47">
        <f t="shared" si="5"/>
        <v>0.74814814814814812</v>
      </c>
    </row>
    <row r="9" spans="12:17" x14ac:dyDescent="0.25">
      <c r="L9" t="str">
        <f t="shared" si="0"/>
        <v>Campus</v>
      </c>
      <c r="M9" s="47" t="str">
        <f>M2</f>
        <v>Fall 2010</v>
      </c>
      <c r="N9" s="47" t="str">
        <f t="shared" ref="N9:Q9" si="7">N2</f>
        <v>Fall 2011</v>
      </c>
      <c r="O9" s="47" t="str">
        <f t="shared" si="7"/>
        <v>Fall 2012</v>
      </c>
      <c r="P9" s="47" t="str">
        <f t="shared" si="7"/>
        <v>Fall 2013</v>
      </c>
      <c r="Q9" s="47" t="str">
        <f t="shared" si="7"/>
        <v>Fall 2014</v>
      </c>
    </row>
    <row r="10" spans="12:17" x14ac:dyDescent="0.25">
      <c r="L10" t="str">
        <f t="shared" si="0"/>
        <v>Chuuk</v>
      </c>
      <c r="M10" s="47">
        <f t="shared" si="0"/>
        <v>0.72302839116719242</v>
      </c>
      <c r="N10" s="47">
        <f t="shared" si="2"/>
        <v>0.68244358833241603</v>
      </c>
      <c r="O10" s="47">
        <f t="shared" si="3"/>
        <v>0.66261203585147244</v>
      </c>
      <c r="P10" s="47">
        <f t="shared" si="4"/>
        <v>0.66186440677966096</v>
      </c>
      <c r="Q10" s="47">
        <f t="shared" si="5"/>
        <v>0.7218274111675127</v>
      </c>
    </row>
    <row r="11" spans="12:17" x14ac:dyDescent="0.25">
      <c r="L11" t="str">
        <f t="shared" si="0"/>
        <v>Kosrae</v>
      </c>
      <c r="M11" s="47">
        <f t="shared" si="0"/>
        <v>0.7227101631116688</v>
      </c>
      <c r="N11" s="47">
        <f t="shared" si="2"/>
        <v>0.68009205983889531</v>
      </c>
      <c r="O11" s="47">
        <f t="shared" si="3"/>
        <v>0.62619047619047619</v>
      </c>
      <c r="P11" s="47">
        <f t="shared" si="4"/>
        <v>0.62982689747003995</v>
      </c>
      <c r="Q11" s="47">
        <f t="shared" si="5"/>
        <v>0.67485549132947975</v>
      </c>
    </row>
    <row r="12" spans="12:17" x14ac:dyDescent="0.25">
      <c r="L12" t="str">
        <f t="shared" si="0"/>
        <v>National</v>
      </c>
      <c r="M12" s="47">
        <f t="shared" si="0"/>
        <v>0.70097087378640777</v>
      </c>
      <c r="N12" s="47">
        <f t="shared" si="2"/>
        <v>0.69679633867276891</v>
      </c>
      <c r="O12" s="47">
        <f t="shared" si="3"/>
        <v>0.69699903194578894</v>
      </c>
      <c r="P12" s="47">
        <f t="shared" si="4"/>
        <v>0.69340329835082459</v>
      </c>
      <c r="Q12" s="47">
        <f t="shared" si="5"/>
        <v>0.72796432318992654</v>
      </c>
    </row>
    <row r="13" spans="12:17" x14ac:dyDescent="0.25">
      <c r="L13" t="str">
        <f t="shared" si="0"/>
        <v>Pohnpei</v>
      </c>
      <c r="M13" s="47">
        <f t="shared" si="0"/>
        <v>0.63348904060366507</v>
      </c>
      <c r="N13" s="47">
        <f t="shared" si="2"/>
        <v>0.65974821367812186</v>
      </c>
      <c r="O13" s="47">
        <f t="shared" si="3"/>
        <v>0.68681747269890792</v>
      </c>
      <c r="P13" s="47">
        <f t="shared" si="4"/>
        <v>0.73863636363636365</v>
      </c>
      <c r="Q13" s="47">
        <f t="shared" si="5"/>
        <v>0.72440273037542657</v>
      </c>
    </row>
    <row r="14" spans="12:17" x14ac:dyDescent="0.25">
      <c r="L14" t="str">
        <f t="shared" si="0"/>
        <v>Yap</v>
      </c>
      <c r="M14" s="47">
        <f t="shared" si="0"/>
        <v>0.73690932311621971</v>
      </c>
      <c r="N14" s="47">
        <f t="shared" si="2"/>
        <v>0.7124563445867288</v>
      </c>
      <c r="O14" s="47">
        <f t="shared" si="3"/>
        <v>0.74583333333333335</v>
      </c>
      <c r="P14" s="47">
        <f t="shared" si="4"/>
        <v>0.82121212121212117</v>
      </c>
      <c r="Q14" s="47">
        <f t="shared" si="5"/>
        <v>0.80152671755725191</v>
      </c>
    </row>
    <row r="15" spans="12:17" x14ac:dyDescent="0.25">
      <c r="L15" t="str">
        <f t="shared" si="0"/>
        <v>Full Time vs Part Time</v>
      </c>
      <c r="M15" s="47" t="str">
        <f>M2</f>
        <v>Fall 2010</v>
      </c>
      <c r="N15" s="47" t="str">
        <f t="shared" ref="N15:Q15" si="8">N2</f>
        <v>Fall 2011</v>
      </c>
      <c r="O15" s="47" t="str">
        <f t="shared" si="8"/>
        <v>Fall 2012</v>
      </c>
      <c r="P15" s="47" t="str">
        <f t="shared" si="8"/>
        <v>Fall 2013</v>
      </c>
      <c r="Q15" s="47" t="str">
        <f t="shared" si="8"/>
        <v>Fall 2014</v>
      </c>
    </row>
    <row r="16" spans="12:17" x14ac:dyDescent="0.25">
      <c r="L16" t="str">
        <f t="shared" si="0"/>
        <v>Full Time</v>
      </c>
      <c r="M16" s="47">
        <f t="shared" si="0"/>
        <v>0.68967130658556552</v>
      </c>
      <c r="N16" s="47">
        <f t="shared" si="2"/>
        <v>0.68663856931313361</v>
      </c>
      <c r="O16" s="47">
        <f t="shared" si="3"/>
        <v>0.69617544798074349</v>
      </c>
      <c r="P16" s="47">
        <f t="shared" si="4"/>
        <v>0.71593567251461987</v>
      </c>
      <c r="Q16" s="47">
        <f t="shared" si="5"/>
        <v>0.73887900355871883</v>
      </c>
    </row>
    <row r="17" spans="12:17" x14ac:dyDescent="0.25">
      <c r="L17" t="str">
        <f t="shared" si="0"/>
        <v>Part Time</v>
      </c>
      <c r="M17" s="47">
        <f t="shared" si="0"/>
        <v>0.69387755102040816</v>
      </c>
      <c r="N17" s="47">
        <f t="shared" si="2"/>
        <v>0.67421686746987952</v>
      </c>
      <c r="O17" s="47">
        <f t="shared" si="3"/>
        <v>0.65512820512820513</v>
      </c>
      <c r="P17" s="47">
        <f t="shared" si="4"/>
        <v>0.66513056835637485</v>
      </c>
      <c r="Q17" s="47">
        <f t="shared" si="5"/>
        <v>0.68405963302752293</v>
      </c>
    </row>
    <row r="18" spans="12:17" x14ac:dyDescent="0.25">
      <c r="L18" t="str">
        <f t="shared" si="0"/>
        <v>Origin</v>
      </c>
      <c r="M18" s="47" t="str">
        <f>M2</f>
        <v>Fall 2010</v>
      </c>
      <c r="N18" s="47" t="str">
        <f t="shared" ref="N18:Q18" si="9">N2</f>
        <v>Fall 2011</v>
      </c>
      <c r="O18" s="47" t="str">
        <f t="shared" si="9"/>
        <v>Fall 2012</v>
      </c>
      <c r="P18" s="47" t="str">
        <f t="shared" si="9"/>
        <v>Fall 2013</v>
      </c>
      <c r="Q18" s="47" t="str">
        <f t="shared" si="9"/>
        <v>Fall 2014</v>
      </c>
    </row>
    <row r="19" spans="12:17" x14ac:dyDescent="0.25">
      <c r="L19" t="str">
        <f t="shared" si="0"/>
        <v>Chuukese</v>
      </c>
      <c r="M19" s="47">
        <f t="shared" si="0"/>
        <v>0.7211934156378601</v>
      </c>
      <c r="N19" s="47">
        <f t="shared" si="2"/>
        <v>0.692025664527956</v>
      </c>
      <c r="O19" s="47">
        <f t="shared" si="3"/>
        <v>0.65790856542301634</v>
      </c>
      <c r="P19" s="47">
        <f t="shared" si="4"/>
        <v>0.66014350945857792</v>
      </c>
      <c r="Q19" s="47">
        <f t="shared" si="5"/>
        <v>0.71692307692307689</v>
      </c>
    </row>
    <row r="20" spans="12:17" x14ac:dyDescent="0.25">
      <c r="L20" t="str">
        <f t="shared" si="0"/>
        <v>Kosraean</v>
      </c>
      <c r="M20" s="47">
        <f t="shared" si="0"/>
        <v>0.74682306940371457</v>
      </c>
      <c r="N20" s="47">
        <f t="shared" si="2"/>
        <v>0.72179155900086134</v>
      </c>
      <c r="O20" s="47">
        <f t="shared" si="3"/>
        <v>0.63605150214592276</v>
      </c>
      <c r="P20" s="47">
        <f t="shared" si="4"/>
        <v>0.64756446991404015</v>
      </c>
      <c r="Q20" s="47">
        <f t="shared" si="5"/>
        <v>0.66770508826583597</v>
      </c>
    </row>
    <row r="21" spans="12:17" x14ac:dyDescent="0.25">
      <c r="L21" t="str">
        <f t="shared" si="0"/>
        <v>Other</v>
      </c>
      <c r="M21" s="47">
        <f t="shared" si="0"/>
        <v>0.8</v>
      </c>
      <c r="N21" s="47">
        <f t="shared" si="2"/>
        <v>0.67647058823529416</v>
      </c>
      <c r="O21" s="47">
        <f t="shared" si="3"/>
        <v>0.73529411764705888</v>
      </c>
      <c r="P21" s="47">
        <f t="shared" si="4"/>
        <v>0.84615384615384615</v>
      </c>
      <c r="Q21" s="47">
        <f t="shared" si="5"/>
        <v>0.82608695652173914</v>
      </c>
    </row>
    <row r="22" spans="12:17" x14ac:dyDescent="0.25">
      <c r="L22" t="str">
        <f t="shared" si="0"/>
        <v>Pohnpeian</v>
      </c>
      <c r="M22" s="47">
        <f t="shared" si="0"/>
        <v>0.66502295527971433</v>
      </c>
      <c r="N22" s="47">
        <f t="shared" si="2"/>
        <v>0.67079328880925237</v>
      </c>
      <c r="O22" s="47">
        <f t="shared" si="3"/>
        <v>0.69545779685264664</v>
      </c>
      <c r="P22" s="47">
        <f t="shared" si="4"/>
        <v>0.71284982262514784</v>
      </c>
      <c r="Q22" s="47">
        <f t="shared" si="5"/>
        <v>0.73065679204833367</v>
      </c>
    </row>
    <row r="23" spans="12:17" x14ac:dyDescent="0.25">
      <c r="L23" t="str">
        <f t="shared" si="0"/>
        <v>Yapese</v>
      </c>
      <c r="M23" s="47">
        <f t="shared" si="0"/>
        <v>0.71380753138075315</v>
      </c>
      <c r="N23" s="47">
        <f t="shared" si="2"/>
        <v>0.70104633781763825</v>
      </c>
      <c r="O23" s="47">
        <f t="shared" si="3"/>
        <v>0.74021352313167255</v>
      </c>
      <c r="P23" s="47">
        <f t="shared" si="4"/>
        <v>0.77736890524379021</v>
      </c>
      <c r="Q23" s="47">
        <f t="shared" si="5"/>
        <v>0.77671755725190839</v>
      </c>
    </row>
    <row r="24" spans="12:17" x14ac:dyDescent="0.25">
      <c r="L24" t="str">
        <f t="shared" si="0"/>
        <v>Age Group</v>
      </c>
      <c r="M24" s="47" t="str">
        <f>M2</f>
        <v>Fall 2010</v>
      </c>
      <c r="N24" s="47" t="str">
        <f t="shared" ref="N24:Q24" si="10">N2</f>
        <v>Fall 2011</v>
      </c>
      <c r="O24" s="47" t="str">
        <f t="shared" si="10"/>
        <v>Fall 2012</v>
      </c>
      <c r="P24" s="47" t="str">
        <f t="shared" si="10"/>
        <v>Fall 2013</v>
      </c>
      <c r="Q24" s="47" t="str">
        <f t="shared" si="10"/>
        <v>Fall 2014</v>
      </c>
    </row>
    <row r="25" spans="12:17" x14ac:dyDescent="0.25">
      <c r="L25" t="str">
        <f t="shared" si="0"/>
        <v>Under 18</v>
      </c>
      <c r="M25" s="47">
        <f t="shared" si="0"/>
        <v>0.7651006711409396</v>
      </c>
      <c r="N25" s="47">
        <f t="shared" si="2"/>
        <v>0.75352112676056338</v>
      </c>
      <c r="O25" s="47">
        <f t="shared" si="3"/>
        <v>0.72674418604651159</v>
      </c>
      <c r="P25" s="47">
        <f t="shared" si="4"/>
        <v>0.81052631578947365</v>
      </c>
      <c r="Q25" s="47">
        <f t="shared" si="5"/>
        <v>0.79012345679012341</v>
      </c>
    </row>
    <row r="26" spans="12:17" x14ac:dyDescent="0.25">
      <c r="L26" t="str">
        <f t="shared" si="0"/>
        <v>18 to 24</v>
      </c>
      <c r="M26" s="47">
        <f t="shared" si="0"/>
        <v>0.6752271350696547</v>
      </c>
      <c r="N26" s="47">
        <f t="shared" si="2"/>
        <v>0.67110815012214076</v>
      </c>
      <c r="O26" s="47">
        <f t="shared" si="3"/>
        <v>0.67070658102048242</v>
      </c>
      <c r="P26" s="47">
        <f t="shared" si="4"/>
        <v>0.6944482335288501</v>
      </c>
      <c r="Q26" s="47">
        <f t="shared" si="5"/>
        <v>0.71627774615822426</v>
      </c>
    </row>
    <row r="27" spans="12:17" x14ac:dyDescent="0.25">
      <c r="L27" t="str">
        <f t="shared" si="0"/>
        <v>25 to 39</v>
      </c>
      <c r="M27" s="47">
        <f t="shared" si="0"/>
        <v>0.7477678571428571</v>
      </c>
      <c r="N27" s="47">
        <f t="shared" si="2"/>
        <v>0.73465067043048693</v>
      </c>
      <c r="O27" s="47">
        <f t="shared" si="3"/>
        <v>0.74957841483979759</v>
      </c>
      <c r="P27" s="47">
        <f t="shared" si="4"/>
        <v>0.74201898188093185</v>
      </c>
      <c r="Q27" s="47">
        <f t="shared" si="5"/>
        <v>0.76303751143641352</v>
      </c>
    </row>
    <row r="28" spans="12:17" x14ac:dyDescent="0.25">
      <c r="L28" t="str">
        <f t="shared" si="0"/>
        <v>40+</v>
      </c>
      <c r="M28" s="47">
        <f t="shared" si="0"/>
        <v>0.80312499999999998</v>
      </c>
      <c r="N28" s="47">
        <f t="shared" si="2"/>
        <v>0.81314878892733566</v>
      </c>
      <c r="O28" s="47">
        <f t="shared" si="3"/>
        <v>0.9138755980861244</v>
      </c>
      <c r="P28" s="47">
        <f t="shared" si="4"/>
        <v>0.80769230769230771</v>
      </c>
      <c r="Q28" s="47">
        <f t="shared" si="5"/>
        <v>0.87804878048780488</v>
      </c>
    </row>
    <row r="29" spans="12:17" x14ac:dyDescent="0.25">
      <c r="L29" t="str">
        <f t="shared" si="0"/>
        <v>Degree Type</v>
      </c>
      <c r="M29" s="47" t="str">
        <f>M2</f>
        <v>Fall 2010</v>
      </c>
      <c r="N29" s="47" t="str">
        <f t="shared" ref="N29:Q29" si="11">N2</f>
        <v>Fall 2011</v>
      </c>
      <c r="O29" s="47" t="str">
        <f t="shared" si="11"/>
        <v>Fall 2012</v>
      </c>
      <c r="P29" s="47" t="str">
        <f t="shared" si="11"/>
        <v>Fall 2013</v>
      </c>
      <c r="Q29" s="47" t="str">
        <f t="shared" si="11"/>
        <v>Fall 2014</v>
      </c>
    </row>
    <row r="30" spans="12:17" x14ac:dyDescent="0.25">
      <c r="L30" t="str">
        <f t="shared" si="0"/>
        <v>Associate of Applied Science</v>
      </c>
      <c r="M30" s="47">
        <f t="shared" si="0"/>
        <v>0.77906976744186052</v>
      </c>
      <c r="N30" s="47">
        <f t="shared" si="2"/>
        <v>0.78330893118594436</v>
      </c>
      <c r="O30" s="47">
        <f t="shared" si="3"/>
        <v>0.79909365558912382</v>
      </c>
      <c r="P30" s="47">
        <f t="shared" si="4"/>
        <v>0.79963570127504557</v>
      </c>
      <c r="Q30" s="47">
        <f t="shared" si="5"/>
        <v>0.8061002178649237</v>
      </c>
    </row>
    <row r="31" spans="12:17" x14ac:dyDescent="0.25">
      <c r="L31" t="str">
        <f t="shared" si="0"/>
        <v>Associate of Arts</v>
      </c>
      <c r="M31" s="47">
        <f t="shared" si="0"/>
        <v>0.67118827997829622</v>
      </c>
      <c r="N31" s="47">
        <f t="shared" si="2"/>
        <v>0.6757307953772943</v>
      </c>
      <c r="O31" s="47">
        <f t="shared" si="3"/>
        <v>0.67384615384615387</v>
      </c>
      <c r="P31" s="47">
        <f t="shared" si="4"/>
        <v>0.68450956937799046</v>
      </c>
      <c r="Q31" s="47">
        <f t="shared" si="5"/>
        <v>0.72203947368421051</v>
      </c>
    </row>
    <row r="32" spans="12:17" x14ac:dyDescent="0.25">
      <c r="L32" t="str">
        <f t="shared" si="0"/>
        <v>Associate of Science</v>
      </c>
      <c r="M32" s="47">
        <f t="shared" si="0"/>
        <v>0.68775434702182758</v>
      </c>
      <c r="N32" s="47">
        <f t="shared" si="2"/>
        <v>0.67518905293482179</v>
      </c>
      <c r="O32" s="47">
        <f t="shared" si="3"/>
        <v>0.65444234404536861</v>
      </c>
      <c r="P32" s="47">
        <f t="shared" si="4"/>
        <v>0.70008605851979344</v>
      </c>
      <c r="Q32" s="47">
        <f t="shared" si="5"/>
        <v>0.71021699819168171</v>
      </c>
    </row>
    <row r="33" spans="12:17" x14ac:dyDescent="0.25">
      <c r="L33" t="str">
        <f t="shared" si="0"/>
        <v>Bachelor of Arts</v>
      </c>
      <c r="M33" s="47">
        <f t="shared" si="0"/>
        <v>0.74528301886792447</v>
      </c>
      <c r="N33" s="47">
        <f t="shared" si="2"/>
        <v>0.89344262295081966</v>
      </c>
      <c r="O33" s="47">
        <f t="shared" si="3"/>
        <v>0.93805309734513276</v>
      </c>
      <c r="P33" s="47">
        <f t="shared" si="4"/>
        <v>0.92771084337349397</v>
      </c>
      <c r="Q33" s="47">
        <f t="shared" si="5"/>
        <v>0.95744680851063835</v>
      </c>
    </row>
    <row r="34" spans="12:17" x14ac:dyDescent="0.25">
      <c r="L34" t="str">
        <f t="shared" ref="L34:M34" si="12">L99</f>
        <v>Certificate of Achievement</v>
      </c>
      <c r="M34" s="47">
        <f t="shared" si="12"/>
        <v>0.68041606886657102</v>
      </c>
      <c r="N34" s="47">
        <f t="shared" si="2"/>
        <v>0.6385639370713998</v>
      </c>
      <c r="O34" s="47">
        <f t="shared" si="3"/>
        <v>0.67900172117039592</v>
      </c>
      <c r="P34" s="47">
        <f t="shared" si="4"/>
        <v>0.69151785714285718</v>
      </c>
      <c r="Q34" s="47">
        <f t="shared" si="5"/>
        <v>0.71019900497512434</v>
      </c>
    </row>
    <row r="35" spans="12:17" x14ac:dyDescent="0.25">
      <c r="L35" t="str">
        <f t="shared" ref="L35:M35" si="13">L100</f>
        <v>Third-Year Certificate of Achievement</v>
      </c>
      <c r="M35" s="47">
        <f t="shared" si="13"/>
        <v>0.86127167630057799</v>
      </c>
      <c r="N35" s="47">
        <f t="shared" si="2"/>
        <v>0.90263157894736845</v>
      </c>
      <c r="O35" s="47">
        <f t="shared" si="3"/>
        <v>0.95906432748538006</v>
      </c>
      <c r="P35" s="47">
        <f t="shared" si="4"/>
        <v>0.8502024291497976</v>
      </c>
      <c r="Q35" s="47">
        <f t="shared" si="5"/>
        <v>0.88958990536277605</v>
      </c>
    </row>
    <row r="36" spans="12:17" x14ac:dyDescent="0.25">
      <c r="L36" t="str">
        <f t="shared" ref="L36:M36" si="14">L101</f>
        <v>Unclassified</v>
      </c>
      <c r="M36" s="47">
        <f t="shared" si="14"/>
        <v>0.88888888888888884</v>
      </c>
      <c r="N36" s="47">
        <f t="shared" si="2"/>
        <v>0</v>
      </c>
      <c r="O36" s="47">
        <f t="shared" si="3"/>
        <v>1</v>
      </c>
      <c r="P36" s="47">
        <f t="shared" si="4"/>
        <v>0.83333333333333337</v>
      </c>
      <c r="Q36" s="47">
        <f t="shared" si="5"/>
        <v>0</v>
      </c>
    </row>
    <row r="37" spans="12:17" x14ac:dyDescent="0.25">
      <c r="L37" t="str">
        <f t="shared" ref="L37" si="15">L102</f>
        <v>Gender</v>
      </c>
      <c r="M37" s="47" t="str">
        <f>M2</f>
        <v>Fall 2010</v>
      </c>
      <c r="N37" s="47" t="str">
        <f t="shared" ref="N37:Q37" si="16">N2</f>
        <v>Fall 2011</v>
      </c>
      <c r="O37" s="47" t="str">
        <f t="shared" si="16"/>
        <v>Fall 2012</v>
      </c>
      <c r="P37" s="47" t="str">
        <f t="shared" si="16"/>
        <v>Fall 2013</v>
      </c>
      <c r="Q37" s="47" t="str">
        <f t="shared" si="16"/>
        <v>Fall 2014</v>
      </c>
    </row>
    <row r="38" spans="12:17" x14ac:dyDescent="0.25">
      <c r="L38" t="str">
        <f t="shared" ref="L38:M38" si="17">L103</f>
        <v>Female</v>
      </c>
      <c r="M38" s="47">
        <f t="shared" si="17"/>
        <v>0.67372881355932202</v>
      </c>
      <c r="N38" s="47">
        <f t="shared" si="2"/>
        <v>0.66792647311458508</v>
      </c>
      <c r="O38" s="47">
        <f t="shared" si="3"/>
        <v>0.68282677605817643</v>
      </c>
      <c r="P38" s="47">
        <f t="shared" si="4"/>
        <v>0.70875718708536051</v>
      </c>
      <c r="Q38" s="47">
        <f t="shared" si="5"/>
        <v>0.73208041958041958</v>
      </c>
    </row>
    <row r="39" spans="12:17" x14ac:dyDescent="0.25">
      <c r="L39" t="str">
        <f t="shared" ref="L39:M39" si="18">L104</f>
        <v>Male</v>
      </c>
      <c r="M39" s="47">
        <f t="shared" si="18"/>
        <v>0.70969827586206902</v>
      </c>
      <c r="N39" s="47">
        <f t="shared" si="2"/>
        <v>0.7031591496125571</v>
      </c>
      <c r="O39" s="47">
        <f t="shared" si="3"/>
        <v>0.69068462401795738</v>
      </c>
      <c r="P39" s="47">
        <f t="shared" si="4"/>
        <v>0.70030437836572235</v>
      </c>
      <c r="Q39" s="47">
        <f t="shared" si="5"/>
        <v>0.72239263803680986</v>
      </c>
    </row>
    <row r="40" spans="12:17" x14ac:dyDescent="0.25">
      <c r="L40" t="str">
        <f t="shared" ref="L40" si="19">L105</f>
        <v>Program Category</v>
      </c>
      <c r="M40" s="47" t="str">
        <f>M2</f>
        <v>Fall 2010</v>
      </c>
      <c r="N40" s="47" t="str">
        <f t="shared" ref="N40:Q40" si="20">N2</f>
        <v>Fall 2011</v>
      </c>
      <c r="O40" s="47" t="str">
        <f t="shared" si="20"/>
        <v>Fall 2012</v>
      </c>
      <c r="P40" s="47" t="str">
        <f t="shared" si="20"/>
        <v>Fall 2013</v>
      </c>
      <c r="Q40" s="47" t="str">
        <f t="shared" si="20"/>
        <v>Fall 2014</v>
      </c>
    </row>
    <row r="41" spans="12:17" x14ac:dyDescent="0.25">
      <c r="L41" t="str">
        <f t="shared" ref="L41:M41" si="21">L106</f>
        <v>Basic Skills &amp; ESL</v>
      </c>
      <c r="M41" s="47">
        <f t="shared" si="21"/>
        <v>0.55574912891986061</v>
      </c>
      <c r="N41" s="47">
        <f t="shared" si="2"/>
        <v>0.56596661281637051</v>
      </c>
      <c r="O41" s="47">
        <f t="shared" si="3"/>
        <v>0.5570380253502335</v>
      </c>
      <c r="P41" s="47">
        <f t="shared" si="4"/>
        <v>0.62907268170426067</v>
      </c>
      <c r="Q41" s="47">
        <f t="shared" si="5"/>
        <v>0.6107784431137725</v>
      </c>
    </row>
    <row r="42" spans="12:17" x14ac:dyDescent="0.25">
      <c r="L42" t="str">
        <f t="shared" ref="L42:M42" si="22">L107</f>
        <v>CTE</v>
      </c>
      <c r="M42" s="47">
        <f t="shared" si="22"/>
        <v>0.73691790686509839</v>
      </c>
      <c r="N42" s="47">
        <f t="shared" si="2"/>
        <v>0.70640776699029129</v>
      </c>
      <c r="O42" s="47">
        <f t="shared" si="3"/>
        <v>0.75628794449262793</v>
      </c>
      <c r="P42" s="47">
        <f t="shared" si="4"/>
        <v>0.74272930648769575</v>
      </c>
      <c r="Q42" s="47">
        <f t="shared" si="5"/>
        <v>0.78383548541367765</v>
      </c>
    </row>
    <row r="43" spans="12:17" x14ac:dyDescent="0.25">
      <c r="L43" t="str">
        <f t="shared" ref="L43:M43" si="23">L108</f>
        <v>Liberal Education/Transfer</v>
      </c>
      <c r="M43" s="47">
        <f t="shared" si="23"/>
        <v>0.70441458733205375</v>
      </c>
      <c r="N43" s="47">
        <f t="shared" si="2"/>
        <v>0.71162627327010886</v>
      </c>
      <c r="O43" s="47">
        <f t="shared" si="3"/>
        <v>0.67143962848297212</v>
      </c>
      <c r="P43" s="47">
        <f t="shared" si="4"/>
        <v>0.69090170593013811</v>
      </c>
      <c r="Q43" s="47">
        <f t="shared" si="5"/>
        <v>0.73278985507246375</v>
      </c>
    </row>
    <row r="44" spans="12:17" x14ac:dyDescent="0.25">
      <c r="L44" t="str">
        <f t="shared" ref="L44:M44" si="24">L109</f>
        <v>Other</v>
      </c>
      <c r="M44" s="47">
        <f t="shared" si="24"/>
        <v>0.74611398963730569</v>
      </c>
      <c r="N44" s="47">
        <f t="shared" si="2"/>
        <v>0.70797202797202796</v>
      </c>
      <c r="O44" s="47">
        <f t="shared" si="3"/>
        <v>0.70617355853232378</v>
      </c>
      <c r="P44" s="47">
        <f t="shared" si="4"/>
        <v>0.71497252747252749</v>
      </c>
      <c r="Q44" s="47">
        <f t="shared" si="5"/>
        <v>0.73480083857442346</v>
      </c>
    </row>
    <row r="66" spans="12:22" ht="15.75" thickBot="1" x14ac:dyDescent="0.3">
      <c r="L66" s="65" t="s">
        <v>134</v>
      </c>
    </row>
    <row r="67" spans="12:22" ht="15.75" thickBot="1" x14ac:dyDescent="0.3">
      <c r="L67" s="65"/>
      <c r="M67" s="146" t="s">
        <v>1</v>
      </c>
      <c r="N67" s="147"/>
      <c r="O67" s="146" t="s">
        <v>2</v>
      </c>
      <c r="P67" s="147"/>
      <c r="Q67" s="146" t="s">
        <v>3</v>
      </c>
      <c r="R67" s="147"/>
      <c r="S67" s="146" t="s">
        <v>4</v>
      </c>
      <c r="T67" s="147"/>
      <c r="U67" s="146" t="s">
        <v>5</v>
      </c>
      <c r="V67" s="147"/>
    </row>
    <row r="68" spans="12:22" x14ac:dyDescent="0.25">
      <c r="L68" s="68" t="s">
        <v>90</v>
      </c>
      <c r="M68" s="132" t="s">
        <v>132</v>
      </c>
      <c r="N68" s="133" t="s">
        <v>104</v>
      </c>
      <c r="O68" s="132" t="s">
        <v>132</v>
      </c>
      <c r="P68" s="133" t="s">
        <v>104</v>
      </c>
      <c r="Q68" s="132" t="s">
        <v>132</v>
      </c>
      <c r="R68" s="133" t="s">
        <v>104</v>
      </c>
      <c r="S68" s="132" t="s">
        <v>132</v>
      </c>
      <c r="T68" s="133" t="s">
        <v>104</v>
      </c>
      <c r="U68" s="132" t="s">
        <v>132</v>
      </c>
      <c r="V68" s="133" t="s">
        <v>104</v>
      </c>
    </row>
    <row r="69" spans="12:22" x14ac:dyDescent="0.25">
      <c r="L69" s="1" t="s">
        <v>101</v>
      </c>
      <c r="M69" s="49">
        <v>0.69030591974572908</v>
      </c>
      <c r="N69" s="1">
        <v>10072</v>
      </c>
      <c r="O69" s="49">
        <v>0.68426386585590571</v>
      </c>
      <c r="P69" s="1">
        <v>10854</v>
      </c>
      <c r="Q69" s="49">
        <v>0.68639234059889997</v>
      </c>
      <c r="R69" s="1">
        <v>9823</v>
      </c>
      <c r="S69" s="49">
        <v>0.70465142727169339</v>
      </c>
      <c r="T69" s="1">
        <v>8806</v>
      </c>
      <c r="U69" s="49">
        <v>0.72761545711592834</v>
      </c>
      <c r="V69" s="1">
        <v>8497</v>
      </c>
    </row>
    <row r="70" spans="12:22" x14ac:dyDescent="0.25">
      <c r="L70" s="12" t="s">
        <v>0</v>
      </c>
      <c r="M70" s="132" t="s">
        <v>132</v>
      </c>
      <c r="N70" s="133" t="s">
        <v>104</v>
      </c>
      <c r="O70" s="132" t="s">
        <v>132</v>
      </c>
      <c r="P70" s="133" t="s">
        <v>104</v>
      </c>
      <c r="Q70" s="132" t="s">
        <v>132</v>
      </c>
      <c r="R70" s="133" t="s">
        <v>104</v>
      </c>
      <c r="S70" s="132" t="s">
        <v>132</v>
      </c>
      <c r="T70" s="133" t="s">
        <v>104</v>
      </c>
      <c r="U70" s="132" t="s">
        <v>132</v>
      </c>
      <c r="V70" s="133" t="s">
        <v>104</v>
      </c>
    </row>
    <row r="71" spans="12:22" x14ac:dyDescent="0.25">
      <c r="L71" s="1" t="s">
        <v>6</v>
      </c>
      <c r="M71" s="49">
        <v>0.7149546385718466</v>
      </c>
      <c r="N71" s="64">
        <v>6834</v>
      </c>
      <c r="O71" s="49">
        <v>0.71469968387776606</v>
      </c>
      <c r="P71" s="64">
        <v>7592</v>
      </c>
      <c r="Q71" s="49">
        <v>0.69994093325457762</v>
      </c>
      <c r="R71" s="64">
        <v>6774</v>
      </c>
      <c r="S71" s="49">
        <v>0.70249961662321725</v>
      </c>
      <c r="T71" s="64">
        <v>6521</v>
      </c>
      <c r="U71" s="49">
        <v>0.72267171630228955</v>
      </c>
      <c r="V71" s="64">
        <v>5811</v>
      </c>
    </row>
    <row r="72" spans="12:22" x14ac:dyDescent="0.25">
      <c r="L72" s="1" t="s">
        <v>7</v>
      </c>
      <c r="M72" s="49">
        <v>0.61456023651145597</v>
      </c>
      <c r="N72" s="64">
        <v>2708</v>
      </c>
      <c r="O72" s="49">
        <v>0.58848167539267016</v>
      </c>
      <c r="P72" s="64">
        <v>2865</v>
      </c>
      <c r="Q72" s="49">
        <v>0.64004499437570306</v>
      </c>
      <c r="R72" s="64">
        <v>2670</v>
      </c>
      <c r="S72" s="49">
        <v>0.69115958668197475</v>
      </c>
      <c r="T72" s="64">
        <v>1755</v>
      </c>
      <c r="U72" s="49">
        <v>0.73585787751285647</v>
      </c>
      <c r="V72" s="64">
        <v>2146</v>
      </c>
    </row>
    <row r="73" spans="12:22" x14ac:dyDescent="0.25">
      <c r="L73" s="1" t="s">
        <v>8</v>
      </c>
      <c r="M73" s="49">
        <v>0.75946969696969702</v>
      </c>
      <c r="N73" s="64">
        <v>528</v>
      </c>
      <c r="O73" s="49">
        <v>0.79345088161209065</v>
      </c>
      <c r="P73" s="64">
        <v>397</v>
      </c>
      <c r="Q73" s="49">
        <v>0.77044854881266489</v>
      </c>
      <c r="R73" s="64">
        <v>379</v>
      </c>
      <c r="S73" s="49">
        <v>0.7754716981132076</v>
      </c>
      <c r="T73" s="64">
        <v>530</v>
      </c>
      <c r="U73" s="49">
        <v>0.74814814814814812</v>
      </c>
      <c r="V73" s="64">
        <v>540</v>
      </c>
    </row>
    <row r="74" spans="12:22" x14ac:dyDescent="0.25">
      <c r="L74" s="68" t="s">
        <v>15</v>
      </c>
      <c r="M74" s="132" t="s">
        <v>132</v>
      </c>
      <c r="N74" s="133" t="s">
        <v>104</v>
      </c>
      <c r="O74" s="132" t="s">
        <v>132</v>
      </c>
      <c r="P74" s="133" t="s">
        <v>104</v>
      </c>
      <c r="Q74" s="132" t="s">
        <v>132</v>
      </c>
      <c r="R74" s="133" t="s">
        <v>104</v>
      </c>
      <c r="S74" s="132" t="s">
        <v>132</v>
      </c>
      <c r="T74" s="133" t="s">
        <v>104</v>
      </c>
      <c r="U74" s="132" t="s">
        <v>132</v>
      </c>
      <c r="V74" s="133" t="s">
        <v>104</v>
      </c>
    </row>
    <row r="75" spans="12:22" x14ac:dyDescent="0.25">
      <c r="L75" s="1" t="s">
        <v>11</v>
      </c>
      <c r="M75" s="49">
        <v>0.72302839116719242</v>
      </c>
      <c r="N75" s="1">
        <v>1585</v>
      </c>
      <c r="O75" s="49">
        <v>0.68244358833241603</v>
      </c>
      <c r="P75" s="1">
        <v>1817</v>
      </c>
      <c r="Q75" s="49">
        <v>0.66261203585147244</v>
      </c>
      <c r="R75" s="1">
        <v>1562</v>
      </c>
      <c r="S75" s="49">
        <v>0.66186440677966096</v>
      </c>
      <c r="T75" s="1">
        <v>1180</v>
      </c>
      <c r="U75" s="49">
        <v>0.7218274111675127</v>
      </c>
      <c r="V75" s="1">
        <v>985</v>
      </c>
    </row>
    <row r="76" spans="12:22" x14ac:dyDescent="0.25">
      <c r="L76" s="1" t="s">
        <v>12</v>
      </c>
      <c r="M76" s="49">
        <v>0.7227101631116688</v>
      </c>
      <c r="N76" s="1">
        <v>797</v>
      </c>
      <c r="O76" s="49">
        <v>0.68009205983889531</v>
      </c>
      <c r="P76" s="1">
        <v>869</v>
      </c>
      <c r="Q76" s="49">
        <v>0.62619047619047619</v>
      </c>
      <c r="R76" s="1">
        <v>840</v>
      </c>
      <c r="S76" s="49">
        <v>0.62982689747003995</v>
      </c>
      <c r="T76" s="1">
        <v>751</v>
      </c>
      <c r="U76" s="49">
        <v>0.67485549132947975</v>
      </c>
      <c r="V76" s="1">
        <v>692</v>
      </c>
    </row>
    <row r="77" spans="12:22" x14ac:dyDescent="0.25">
      <c r="L77" s="1" t="s">
        <v>13</v>
      </c>
      <c r="M77" s="49">
        <v>0.70097087378640777</v>
      </c>
      <c r="N77" s="1">
        <v>4120</v>
      </c>
      <c r="O77" s="49">
        <v>0.69679633867276891</v>
      </c>
      <c r="P77" s="1">
        <v>4370</v>
      </c>
      <c r="Q77" s="49">
        <v>0.69699903194578894</v>
      </c>
      <c r="R77" s="1">
        <v>4134</v>
      </c>
      <c r="S77" s="49">
        <v>0.69340329835082459</v>
      </c>
      <c r="T77" s="1">
        <v>4002</v>
      </c>
      <c r="U77" s="49">
        <v>0.72796432318992654</v>
      </c>
      <c r="V77" s="1">
        <v>3813</v>
      </c>
    </row>
    <row r="78" spans="12:22" x14ac:dyDescent="0.25">
      <c r="L78" s="1" t="s">
        <v>14</v>
      </c>
      <c r="M78" s="49">
        <v>0.63348904060366507</v>
      </c>
      <c r="N78" s="1">
        <v>2783</v>
      </c>
      <c r="O78" s="49">
        <v>0.65974821367812186</v>
      </c>
      <c r="P78" s="1">
        <v>2939</v>
      </c>
      <c r="Q78" s="49">
        <v>0.68681747269890792</v>
      </c>
      <c r="R78" s="1">
        <v>2564</v>
      </c>
      <c r="S78" s="49">
        <v>0.73863636363636365</v>
      </c>
      <c r="T78" s="1">
        <v>2207</v>
      </c>
      <c r="U78" s="49">
        <v>0.72440273037542657</v>
      </c>
      <c r="V78" s="1">
        <v>2347</v>
      </c>
    </row>
    <row r="79" spans="12:22" x14ac:dyDescent="0.25">
      <c r="L79" s="1" t="s">
        <v>19</v>
      </c>
      <c r="M79" s="49">
        <v>0.73690932311621971</v>
      </c>
      <c r="N79" s="1">
        <v>787</v>
      </c>
      <c r="O79" s="49">
        <v>0.7124563445867288</v>
      </c>
      <c r="P79" s="1">
        <v>859</v>
      </c>
      <c r="Q79" s="49">
        <v>0.74583333333333335</v>
      </c>
      <c r="R79" s="1">
        <v>723</v>
      </c>
      <c r="S79" s="49">
        <v>0.82121212121212117</v>
      </c>
      <c r="T79" s="1">
        <v>666</v>
      </c>
      <c r="U79" s="49">
        <v>0.80152671755725191</v>
      </c>
      <c r="V79" s="1">
        <v>660</v>
      </c>
    </row>
    <row r="80" spans="12:22" x14ac:dyDescent="0.25">
      <c r="L80" s="68" t="s">
        <v>96</v>
      </c>
      <c r="M80" s="132" t="s">
        <v>132</v>
      </c>
      <c r="N80" s="133" t="s">
        <v>104</v>
      </c>
      <c r="O80" s="132" t="s">
        <v>132</v>
      </c>
      <c r="P80" s="133" t="s">
        <v>104</v>
      </c>
      <c r="Q80" s="132" t="s">
        <v>132</v>
      </c>
      <c r="R80" s="133" t="s">
        <v>104</v>
      </c>
      <c r="S80" s="132" t="s">
        <v>132</v>
      </c>
      <c r="T80" s="133" t="s">
        <v>104</v>
      </c>
      <c r="U80" s="132" t="s">
        <v>132</v>
      </c>
      <c r="V80" s="133" t="s">
        <v>104</v>
      </c>
    </row>
    <row r="81" spans="12:22" x14ac:dyDescent="0.25">
      <c r="L81" s="1" t="s">
        <v>17</v>
      </c>
      <c r="M81" s="49">
        <v>0.68967130658556552</v>
      </c>
      <c r="N81" s="1">
        <v>8549</v>
      </c>
      <c r="O81" s="49">
        <v>0.68663856931313361</v>
      </c>
      <c r="P81" s="1">
        <v>8779</v>
      </c>
      <c r="Q81" s="49">
        <v>0.69617544798074349</v>
      </c>
      <c r="R81" s="1">
        <v>7478</v>
      </c>
      <c r="S81" s="49">
        <v>0.71593567251461987</v>
      </c>
      <c r="T81" s="1">
        <v>6840</v>
      </c>
      <c r="U81" s="49">
        <v>0.73887900355871883</v>
      </c>
      <c r="V81" s="1">
        <v>6744</v>
      </c>
    </row>
    <row r="82" spans="12:22" x14ac:dyDescent="0.25">
      <c r="L82" s="1" t="s">
        <v>18</v>
      </c>
      <c r="M82" s="49">
        <v>0.69387755102040816</v>
      </c>
      <c r="N82" s="1">
        <v>1523</v>
      </c>
      <c r="O82" s="49">
        <v>0.67421686746987952</v>
      </c>
      <c r="P82" s="1">
        <v>2075</v>
      </c>
      <c r="Q82" s="49">
        <v>0.65512820512820513</v>
      </c>
      <c r="R82" s="1">
        <v>2345</v>
      </c>
      <c r="S82" s="49">
        <v>0.66513056835637485</v>
      </c>
      <c r="T82" s="1">
        <v>1966</v>
      </c>
      <c r="U82" s="49">
        <v>0.68405963302752293</v>
      </c>
      <c r="V82" s="1">
        <v>1753</v>
      </c>
    </row>
    <row r="83" spans="12:22" x14ac:dyDescent="0.25">
      <c r="L83" s="68" t="s">
        <v>20</v>
      </c>
      <c r="M83" s="132" t="s">
        <v>132</v>
      </c>
      <c r="N83" s="133" t="s">
        <v>104</v>
      </c>
      <c r="O83" s="132" t="s">
        <v>132</v>
      </c>
      <c r="P83" s="133" t="s">
        <v>104</v>
      </c>
      <c r="Q83" s="132" t="s">
        <v>132</v>
      </c>
      <c r="R83" s="133" t="s">
        <v>104</v>
      </c>
      <c r="S83" s="132" t="s">
        <v>132</v>
      </c>
      <c r="T83" s="133" t="s">
        <v>104</v>
      </c>
      <c r="U83" s="132" t="s">
        <v>132</v>
      </c>
      <c r="V83" s="133" t="s">
        <v>104</v>
      </c>
    </row>
    <row r="84" spans="12:22" x14ac:dyDescent="0.25">
      <c r="L84" s="1" t="s">
        <v>21</v>
      </c>
      <c r="M84" s="49">
        <v>0.7211934156378601</v>
      </c>
      <c r="N84" s="1">
        <v>1944</v>
      </c>
      <c r="O84" s="49">
        <v>0.692025664527956</v>
      </c>
      <c r="P84" s="1">
        <v>2182</v>
      </c>
      <c r="Q84" s="49">
        <v>0.65790856542301634</v>
      </c>
      <c r="R84" s="1">
        <v>1904</v>
      </c>
      <c r="S84" s="49">
        <v>0.66014350945857792</v>
      </c>
      <c r="T84" s="1">
        <v>1533</v>
      </c>
      <c r="U84" s="49">
        <v>0.71692307692307689</v>
      </c>
      <c r="V84" s="1">
        <v>1300</v>
      </c>
    </row>
    <row r="85" spans="12:22" x14ac:dyDescent="0.25">
      <c r="L85" s="1" t="s">
        <v>22</v>
      </c>
      <c r="M85" s="49">
        <v>0.74682306940371457</v>
      </c>
      <c r="N85" s="1">
        <v>1023</v>
      </c>
      <c r="O85" s="49">
        <v>0.72179155900086134</v>
      </c>
      <c r="P85" s="1">
        <v>1161</v>
      </c>
      <c r="Q85" s="49">
        <v>0.63605150214592276</v>
      </c>
      <c r="R85" s="1">
        <v>1165</v>
      </c>
      <c r="S85" s="49">
        <v>0.64756446991404015</v>
      </c>
      <c r="T85" s="1">
        <v>1047</v>
      </c>
      <c r="U85" s="49">
        <v>0.66770508826583597</v>
      </c>
      <c r="V85" s="1">
        <v>963</v>
      </c>
    </row>
    <row r="86" spans="12:22" x14ac:dyDescent="0.25">
      <c r="L86" s="1" t="s">
        <v>23</v>
      </c>
      <c r="M86" s="49">
        <v>0.8</v>
      </c>
      <c r="N86" s="1">
        <v>25</v>
      </c>
      <c r="O86" s="49">
        <v>0.67647058823529416</v>
      </c>
      <c r="P86" s="1">
        <v>34</v>
      </c>
      <c r="Q86" s="49">
        <v>0.73529411764705888</v>
      </c>
      <c r="R86" s="1">
        <v>34</v>
      </c>
      <c r="S86" s="49">
        <v>0.84615384615384615</v>
      </c>
      <c r="T86" s="1">
        <v>54</v>
      </c>
      <c r="U86" s="49">
        <v>0.82608695652173914</v>
      </c>
      <c r="V86" s="1">
        <v>48</v>
      </c>
    </row>
    <row r="87" spans="12:22" x14ac:dyDescent="0.25">
      <c r="L87" s="1" t="s">
        <v>24</v>
      </c>
      <c r="M87" s="49">
        <v>0.66502295527971433</v>
      </c>
      <c r="N87" s="1">
        <v>5881</v>
      </c>
      <c r="O87" s="49">
        <v>0.67079328880925237</v>
      </c>
      <c r="P87" s="1">
        <v>6139</v>
      </c>
      <c r="Q87" s="49">
        <v>0.69545779685264664</v>
      </c>
      <c r="R87" s="1">
        <v>5593</v>
      </c>
      <c r="S87" s="49">
        <v>0.71284982262514784</v>
      </c>
      <c r="T87" s="1">
        <v>5079</v>
      </c>
      <c r="U87" s="49">
        <v>0.73065679204833367</v>
      </c>
      <c r="V87" s="1">
        <v>5133</v>
      </c>
    </row>
    <row r="88" spans="12:22" x14ac:dyDescent="0.25">
      <c r="L88" s="1" t="s">
        <v>25</v>
      </c>
      <c r="M88" s="49">
        <v>0.71380753138075315</v>
      </c>
      <c r="N88" s="1">
        <v>1199</v>
      </c>
      <c r="O88" s="49">
        <v>0.70104633781763825</v>
      </c>
      <c r="P88" s="1">
        <v>1338</v>
      </c>
      <c r="Q88" s="49">
        <v>0.74021352313167255</v>
      </c>
      <c r="R88" s="1">
        <v>1127</v>
      </c>
      <c r="S88" s="49">
        <v>0.77736890524379021</v>
      </c>
      <c r="T88" s="1">
        <v>1093</v>
      </c>
      <c r="U88" s="49">
        <v>0.77671755725190839</v>
      </c>
      <c r="V88" s="1">
        <v>1053</v>
      </c>
    </row>
    <row r="89" spans="12:22" x14ac:dyDescent="0.25">
      <c r="L89" s="68" t="s">
        <v>91</v>
      </c>
      <c r="M89" s="132" t="s">
        <v>132</v>
      </c>
      <c r="N89" s="133" t="s">
        <v>104</v>
      </c>
      <c r="O89" s="132" t="s">
        <v>132</v>
      </c>
      <c r="P89" s="133" t="s">
        <v>104</v>
      </c>
      <c r="Q89" s="132" t="s">
        <v>132</v>
      </c>
      <c r="R89" s="133" t="s">
        <v>104</v>
      </c>
      <c r="S89" s="132" t="s">
        <v>132</v>
      </c>
      <c r="T89" s="133" t="s">
        <v>104</v>
      </c>
      <c r="U89" s="132" t="s">
        <v>132</v>
      </c>
      <c r="V89" s="133" t="s">
        <v>104</v>
      </c>
    </row>
    <row r="90" spans="12:22" x14ac:dyDescent="0.25">
      <c r="L90" s="1" t="s">
        <v>26</v>
      </c>
      <c r="M90" s="49">
        <v>0.7651006711409396</v>
      </c>
      <c r="N90" s="1">
        <v>149</v>
      </c>
      <c r="O90" s="49">
        <v>0.75352112676056338</v>
      </c>
      <c r="P90" s="1">
        <v>142</v>
      </c>
      <c r="Q90" s="49">
        <v>0.72674418604651159</v>
      </c>
      <c r="R90" s="1">
        <v>173</v>
      </c>
      <c r="S90" s="49">
        <v>0.81052631578947365</v>
      </c>
      <c r="T90" s="1">
        <v>96</v>
      </c>
      <c r="U90" s="49">
        <v>0.79012345679012341</v>
      </c>
      <c r="V90" s="1">
        <v>162</v>
      </c>
    </row>
    <row r="91" spans="12:22" x14ac:dyDescent="0.25">
      <c r="L91" s="1" t="s">
        <v>27</v>
      </c>
      <c r="M91" s="49">
        <v>0.6752271350696547</v>
      </c>
      <c r="N91" s="1">
        <v>8257</v>
      </c>
      <c r="O91" s="49">
        <v>0.67110815012214076</v>
      </c>
      <c r="P91" s="1">
        <v>9006</v>
      </c>
      <c r="Q91" s="49">
        <v>0.67070658102048242</v>
      </c>
      <c r="R91" s="1">
        <v>8253</v>
      </c>
      <c r="S91" s="49">
        <v>0.6944482335288501</v>
      </c>
      <c r="T91" s="1">
        <v>7341</v>
      </c>
      <c r="U91" s="49">
        <v>0.71627774615822426</v>
      </c>
      <c r="V91" s="1">
        <v>7035</v>
      </c>
    </row>
    <row r="92" spans="12:22" x14ac:dyDescent="0.25">
      <c r="L92" s="1" t="s">
        <v>28</v>
      </c>
      <c r="M92" s="49">
        <v>0.7477678571428571</v>
      </c>
      <c r="N92" s="1">
        <v>1346</v>
      </c>
      <c r="O92" s="49">
        <v>0.73465067043048693</v>
      </c>
      <c r="P92" s="1">
        <v>1417</v>
      </c>
      <c r="Q92" s="49">
        <v>0.74957841483979759</v>
      </c>
      <c r="R92" s="1">
        <v>1188</v>
      </c>
      <c r="S92" s="49">
        <v>0.74201898188093185</v>
      </c>
      <c r="T92" s="1">
        <v>1161</v>
      </c>
      <c r="U92" s="49">
        <v>0.76303751143641352</v>
      </c>
      <c r="V92" s="1">
        <v>1093</v>
      </c>
    </row>
    <row r="93" spans="12:22" x14ac:dyDescent="0.25">
      <c r="L93" s="1" t="s">
        <v>29</v>
      </c>
      <c r="M93" s="49">
        <v>0.80312499999999998</v>
      </c>
      <c r="N93" s="1">
        <v>320</v>
      </c>
      <c r="O93" s="49">
        <v>0.81314878892733566</v>
      </c>
      <c r="P93" s="1">
        <v>289</v>
      </c>
      <c r="Q93" s="49">
        <v>0.9138755980861244</v>
      </c>
      <c r="R93" s="1">
        <v>209</v>
      </c>
      <c r="S93" s="49">
        <v>0.80769230769230771</v>
      </c>
      <c r="T93" s="1">
        <v>208</v>
      </c>
      <c r="U93" s="49">
        <v>0.87804878048780488</v>
      </c>
      <c r="V93" s="1">
        <v>207</v>
      </c>
    </row>
    <row r="94" spans="12:22" x14ac:dyDescent="0.25">
      <c r="L94" s="68" t="s">
        <v>92</v>
      </c>
      <c r="M94" s="132" t="s">
        <v>132</v>
      </c>
      <c r="N94" s="133" t="s">
        <v>104</v>
      </c>
      <c r="O94" s="132" t="s">
        <v>132</v>
      </c>
      <c r="P94" s="133" t="s">
        <v>104</v>
      </c>
      <c r="Q94" s="132" t="s">
        <v>132</v>
      </c>
      <c r="R94" s="133" t="s">
        <v>104</v>
      </c>
      <c r="S94" s="132" t="s">
        <v>132</v>
      </c>
      <c r="T94" s="133" t="s">
        <v>104</v>
      </c>
      <c r="U94" s="132" t="s">
        <v>132</v>
      </c>
      <c r="V94" s="133" t="s">
        <v>104</v>
      </c>
    </row>
    <row r="95" spans="12:22" x14ac:dyDescent="0.25">
      <c r="L95" s="1" t="s">
        <v>31</v>
      </c>
      <c r="M95" s="49">
        <v>0.77906976744186052</v>
      </c>
      <c r="N95" s="1">
        <v>430</v>
      </c>
      <c r="O95" s="49">
        <v>0.78330893118594436</v>
      </c>
      <c r="P95" s="1">
        <v>683</v>
      </c>
      <c r="Q95" s="49">
        <v>0.79909365558912382</v>
      </c>
      <c r="R95" s="1">
        <v>662</v>
      </c>
      <c r="S95" s="49">
        <v>0.79963570127504557</v>
      </c>
      <c r="T95" s="1">
        <v>549</v>
      </c>
      <c r="U95" s="49">
        <v>0.8061002178649237</v>
      </c>
      <c r="V95" s="1">
        <v>459</v>
      </c>
    </row>
    <row r="96" spans="12:22" x14ac:dyDescent="0.25">
      <c r="L96" s="1" t="s">
        <v>32</v>
      </c>
      <c r="M96" s="49">
        <v>0.67118827997829622</v>
      </c>
      <c r="N96" s="1">
        <v>3686</v>
      </c>
      <c r="O96" s="49">
        <v>0.6757307953772943</v>
      </c>
      <c r="P96" s="1">
        <v>4413</v>
      </c>
      <c r="Q96" s="49">
        <v>0.67384615384615387</v>
      </c>
      <c r="R96" s="1">
        <v>3900</v>
      </c>
      <c r="S96" s="49">
        <v>0.68450956937799046</v>
      </c>
      <c r="T96" s="1">
        <v>3344</v>
      </c>
      <c r="U96" s="49">
        <v>0.72203947368421051</v>
      </c>
      <c r="V96" s="1">
        <v>3040</v>
      </c>
    </row>
    <row r="97" spans="12:22" x14ac:dyDescent="0.25">
      <c r="L97" s="1" t="s">
        <v>33</v>
      </c>
      <c r="M97" s="49">
        <v>0.68775434702182758</v>
      </c>
      <c r="N97" s="1">
        <v>2703</v>
      </c>
      <c r="O97" s="49">
        <v>0.67518905293482179</v>
      </c>
      <c r="P97" s="1">
        <v>2777</v>
      </c>
      <c r="Q97" s="49">
        <v>0.65444234404536861</v>
      </c>
      <c r="R97" s="1">
        <v>2645</v>
      </c>
      <c r="S97" s="49">
        <v>0.70008605851979344</v>
      </c>
      <c r="T97" s="1">
        <v>2324</v>
      </c>
      <c r="U97" s="49">
        <v>0.71021699819168171</v>
      </c>
      <c r="V97" s="1">
        <v>2212</v>
      </c>
    </row>
    <row r="98" spans="12:22" x14ac:dyDescent="0.25">
      <c r="L98" s="1" t="s">
        <v>34</v>
      </c>
      <c r="M98" s="49">
        <v>0.74528301886792447</v>
      </c>
      <c r="N98" s="1">
        <v>106</v>
      </c>
      <c r="O98" s="49">
        <v>0.89344262295081966</v>
      </c>
      <c r="P98" s="1">
        <v>122</v>
      </c>
      <c r="Q98" s="49">
        <v>0.93805309734513276</v>
      </c>
      <c r="R98" s="1">
        <v>113</v>
      </c>
      <c r="S98" s="49">
        <v>0.92771084337349397</v>
      </c>
      <c r="T98" s="1">
        <v>83</v>
      </c>
      <c r="U98" s="49">
        <v>0.95744680851063835</v>
      </c>
      <c r="V98" s="1">
        <v>47</v>
      </c>
    </row>
    <row r="99" spans="12:22" x14ac:dyDescent="0.25">
      <c r="L99" s="1" t="s">
        <v>35</v>
      </c>
      <c r="M99" s="49">
        <v>0.68041606886657102</v>
      </c>
      <c r="N99" s="1">
        <v>2788</v>
      </c>
      <c r="O99" s="49">
        <v>0.6385639370713998</v>
      </c>
      <c r="P99" s="1">
        <v>2479</v>
      </c>
      <c r="Q99" s="49">
        <v>0.67900172117039592</v>
      </c>
      <c r="R99" s="1">
        <v>2326</v>
      </c>
      <c r="S99" s="49">
        <v>0.69151785714285718</v>
      </c>
      <c r="T99" s="1">
        <v>2240</v>
      </c>
      <c r="U99" s="49">
        <v>0.71019900497512434</v>
      </c>
      <c r="V99" s="1">
        <v>2412</v>
      </c>
    </row>
    <row r="100" spans="12:22" x14ac:dyDescent="0.25">
      <c r="L100" s="1" t="s">
        <v>36</v>
      </c>
      <c r="M100" s="49">
        <v>0.86127167630057799</v>
      </c>
      <c r="N100" s="1">
        <v>346</v>
      </c>
      <c r="O100" s="49">
        <v>0.90263157894736845</v>
      </c>
      <c r="P100" s="1">
        <v>380</v>
      </c>
      <c r="Q100" s="49">
        <v>0.95906432748538006</v>
      </c>
      <c r="R100" s="1">
        <v>171</v>
      </c>
      <c r="S100" s="49">
        <v>0.8502024291497976</v>
      </c>
      <c r="T100" s="1">
        <v>247</v>
      </c>
      <c r="U100" s="49">
        <v>0.88958990536277605</v>
      </c>
      <c r="V100" s="1">
        <v>317</v>
      </c>
    </row>
    <row r="101" spans="12:22" x14ac:dyDescent="0.25">
      <c r="L101" s="1" t="s">
        <v>37</v>
      </c>
      <c r="M101" s="49">
        <v>0.88888888888888884</v>
      </c>
      <c r="N101" s="1">
        <v>13</v>
      </c>
      <c r="O101" s="1"/>
      <c r="P101" s="1"/>
      <c r="Q101" s="49">
        <v>1</v>
      </c>
      <c r="R101" s="1">
        <v>5</v>
      </c>
      <c r="S101" s="49">
        <v>0.83333333333333337</v>
      </c>
      <c r="T101" s="1">
        <v>19</v>
      </c>
      <c r="U101" s="49">
        <v>0</v>
      </c>
      <c r="V101" s="1">
        <v>10</v>
      </c>
    </row>
    <row r="102" spans="12:22" x14ac:dyDescent="0.25">
      <c r="L102" s="68" t="s">
        <v>98</v>
      </c>
      <c r="M102" s="132" t="s">
        <v>132</v>
      </c>
      <c r="N102" s="133" t="s">
        <v>104</v>
      </c>
      <c r="O102" s="132" t="s">
        <v>132</v>
      </c>
      <c r="P102" s="133" t="s">
        <v>104</v>
      </c>
      <c r="Q102" s="132" t="s">
        <v>132</v>
      </c>
      <c r="R102" s="133" t="s">
        <v>104</v>
      </c>
      <c r="S102" s="132" t="s">
        <v>132</v>
      </c>
      <c r="T102" s="133" t="s">
        <v>104</v>
      </c>
      <c r="U102" s="132" t="s">
        <v>132</v>
      </c>
      <c r="V102" s="133" t="s">
        <v>104</v>
      </c>
    </row>
    <row r="103" spans="12:22" x14ac:dyDescent="0.25">
      <c r="L103" s="1" t="s">
        <v>99</v>
      </c>
      <c r="M103" s="49">
        <v>0.67372881355932202</v>
      </c>
      <c r="N103" s="1">
        <v>5430</v>
      </c>
      <c r="O103" s="49">
        <v>0.66792647311458508</v>
      </c>
      <c r="P103" s="1">
        <v>5821</v>
      </c>
      <c r="Q103" s="49">
        <v>0.68282677605817643</v>
      </c>
      <c r="R103" s="1">
        <v>5364</v>
      </c>
      <c r="S103" s="49">
        <v>0.70875718708536051</v>
      </c>
      <c r="T103" s="1">
        <v>4529</v>
      </c>
      <c r="U103" s="49">
        <v>0.73208041958041958</v>
      </c>
      <c r="V103" s="1">
        <v>4580</v>
      </c>
    </row>
    <row r="104" spans="12:22" x14ac:dyDescent="0.25">
      <c r="L104" s="1" t="s">
        <v>100</v>
      </c>
      <c r="M104" s="49">
        <v>0.70969827586206902</v>
      </c>
      <c r="N104" s="1">
        <v>4642</v>
      </c>
      <c r="O104" s="49">
        <v>0.7031591496125571</v>
      </c>
      <c r="P104" s="1">
        <v>5033</v>
      </c>
      <c r="Q104" s="49">
        <v>0.69068462401795738</v>
      </c>
      <c r="R104" s="1">
        <v>4459</v>
      </c>
      <c r="S104" s="49">
        <v>0.70030437836572235</v>
      </c>
      <c r="T104" s="1">
        <v>4277</v>
      </c>
      <c r="U104" s="49">
        <v>0.72239263803680986</v>
      </c>
      <c r="V104" s="1">
        <v>3917</v>
      </c>
    </row>
    <row r="105" spans="12:22" x14ac:dyDescent="0.25">
      <c r="L105" s="68" t="s">
        <v>130</v>
      </c>
      <c r="M105" s="13" t="s">
        <v>132</v>
      </c>
      <c r="N105" s="14" t="s">
        <v>104</v>
      </c>
      <c r="O105" s="13" t="s">
        <v>132</v>
      </c>
      <c r="P105" s="14" t="s">
        <v>104</v>
      </c>
      <c r="Q105" s="13" t="s">
        <v>132</v>
      </c>
      <c r="R105" s="14" t="s">
        <v>104</v>
      </c>
      <c r="S105" s="13" t="s">
        <v>132</v>
      </c>
      <c r="T105" s="14" t="s">
        <v>104</v>
      </c>
      <c r="U105" s="13" t="s">
        <v>132</v>
      </c>
      <c r="V105" s="14" t="s">
        <v>104</v>
      </c>
    </row>
    <row r="106" spans="12:22" x14ac:dyDescent="0.25">
      <c r="L106" s="1" t="s">
        <v>131</v>
      </c>
      <c r="M106" s="49">
        <v>0.55574912891986061</v>
      </c>
      <c r="N106" s="1">
        <v>2296</v>
      </c>
      <c r="O106" s="49">
        <v>0.56596661281637051</v>
      </c>
      <c r="P106" s="1">
        <v>1857</v>
      </c>
      <c r="Q106" s="49">
        <v>0.5570380253502335</v>
      </c>
      <c r="R106" s="1">
        <v>1499</v>
      </c>
      <c r="S106" s="49">
        <v>0.62907268170426067</v>
      </c>
      <c r="T106" s="1">
        <v>1197</v>
      </c>
      <c r="U106" s="49">
        <v>0.6107784431137725</v>
      </c>
      <c r="V106" s="1">
        <v>1336</v>
      </c>
    </row>
    <row r="107" spans="12:22" x14ac:dyDescent="0.25">
      <c r="L107" s="1" t="s">
        <v>128</v>
      </c>
      <c r="M107" s="49">
        <v>0.73691790686509839</v>
      </c>
      <c r="N107" s="1">
        <v>2083</v>
      </c>
      <c r="O107" s="49">
        <v>0.70640776699029129</v>
      </c>
      <c r="P107" s="1">
        <v>2575</v>
      </c>
      <c r="Q107" s="49">
        <v>0.75628794449262793</v>
      </c>
      <c r="R107" s="1">
        <v>2306</v>
      </c>
      <c r="S107" s="49">
        <v>0.74272930648769575</v>
      </c>
      <c r="T107" s="1">
        <v>2235</v>
      </c>
      <c r="U107" s="49">
        <v>0.78383548541367765</v>
      </c>
      <c r="V107" s="1">
        <v>2091</v>
      </c>
    </row>
    <row r="108" spans="12:22" x14ac:dyDescent="0.25">
      <c r="L108" s="1" t="s">
        <v>129</v>
      </c>
      <c r="M108" s="49">
        <v>0.70441458733205375</v>
      </c>
      <c r="N108" s="1">
        <v>2605</v>
      </c>
      <c r="O108" s="49">
        <v>0.71162627327010886</v>
      </c>
      <c r="P108" s="1">
        <v>2847</v>
      </c>
      <c r="Q108" s="49">
        <v>0.67143962848297212</v>
      </c>
      <c r="R108" s="1">
        <v>2584</v>
      </c>
      <c r="S108" s="49">
        <v>0.69090170593013811</v>
      </c>
      <c r="T108" s="1">
        <v>2462</v>
      </c>
      <c r="U108" s="49">
        <v>0.73278985507246375</v>
      </c>
      <c r="V108" s="1">
        <v>2208</v>
      </c>
    </row>
    <row r="109" spans="12:22" x14ac:dyDescent="0.25">
      <c r="L109" s="1" t="s">
        <v>23</v>
      </c>
      <c r="M109" s="49">
        <v>0.74611398963730569</v>
      </c>
      <c r="N109" s="1">
        <v>3088</v>
      </c>
      <c r="O109" s="49">
        <v>0.70797202797202796</v>
      </c>
      <c r="P109" s="1">
        <v>3575</v>
      </c>
      <c r="Q109" s="49">
        <v>0.70617355853232378</v>
      </c>
      <c r="R109" s="1">
        <v>3434</v>
      </c>
      <c r="S109" s="49">
        <v>0.71497252747252749</v>
      </c>
      <c r="T109" s="1">
        <v>2912</v>
      </c>
      <c r="U109" s="49">
        <v>0.73480083857442346</v>
      </c>
      <c r="V109" s="1">
        <v>2862</v>
      </c>
    </row>
    <row r="111" spans="12:22" ht="49.5" customHeight="1" x14ac:dyDescent="0.25"/>
  </sheetData>
  <mergeCells count="5">
    <mergeCell ref="M67:N67"/>
    <mergeCell ref="O67:P67"/>
    <mergeCell ref="Q67:R67"/>
    <mergeCell ref="S67:T67"/>
    <mergeCell ref="U67:V67"/>
  </mergeCells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K24" sqref="K24"/>
    </sheetView>
  </sheetViews>
  <sheetFormatPr defaultRowHeight="15" x14ac:dyDescent="0.25"/>
  <cols>
    <col min="1" max="1" width="13.42578125" customWidth="1"/>
    <col min="9" max="9" width="11.5703125" bestFit="1" customWidth="1"/>
  </cols>
  <sheetData>
    <row r="1" spans="1:13" x14ac:dyDescent="0.25">
      <c r="A1" t="s">
        <v>127</v>
      </c>
      <c r="H1" t="s">
        <v>126</v>
      </c>
    </row>
    <row r="2" spans="1:13" x14ac:dyDescent="0.25">
      <c r="A2" s="109" t="s">
        <v>123</v>
      </c>
      <c r="B2" s="109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H2" s="109" t="s">
        <v>123</v>
      </c>
      <c r="I2" s="109" t="s">
        <v>1</v>
      </c>
      <c r="J2" s="109" t="s">
        <v>2</v>
      </c>
      <c r="K2" s="109" t="s">
        <v>3</v>
      </c>
      <c r="L2" s="109" t="s">
        <v>4</v>
      </c>
      <c r="M2" s="109" t="s">
        <v>5</v>
      </c>
    </row>
    <row r="3" spans="1:13" x14ac:dyDescent="0.25">
      <c r="A3" s="110" t="s">
        <v>11</v>
      </c>
      <c r="B3" s="111">
        <v>92</v>
      </c>
      <c r="C3" s="111">
        <v>87</v>
      </c>
      <c r="D3" s="111">
        <v>82</v>
      </c>
      <c r="E3" s="111">
        <v>70</v>
      </c>
      <c r="F3" s="111">
        <v>65</v>
      </c>
      <c r="H3" s="110" t="s">
        <v>11</v>
      </c>
      <c r="I3" s="131">
        <f>B12/B3</f>
        <v>18.097826086956523</v>
      </c>
      <c r="J3" s="131">
        <f t="shared" ref="J3:M3" si="0">C12/C3</f>
        <v>20.091954022988507</v>
      </c>
      <c r="K3" s="131">
        <f t="shared" si="0"/>
        <v>18.170731707317074</v>
      </c>
      <c r="L3" s="131">
        <f t="shared" si="0"/>
        <v>15.628571428571428</v>
      </c>
      <c r="M3" s="131">
        <f t="shared" si="0"/>
        <v>14.646153846153846</v>
      </c>
    </row>
    <row r="4" spans="1:13" x14ac:dyDescent="0.25">
      <c r="A4" s="110" t="s">
        <v>12</v>
      </c>
      <c r="B4" s="111">
        <v>53</v>
      </c>
      <c r="C4" s="111">
        <v>52</v>
      </c>
      <c r="D4" s="111">
        <v>51</v>
      </c>
      <c r="E4" s="111">
        <v>47</v>
      </c>
      <c r="F4" s="111">
        <v>47</v>
      </c>
      <c r="H4" s="110" t="s">
        <v>12</v>
      </c>
      <c r="I4" s="131">
        <f t="shared" ref="I4:I8" si="1">B13/B4</f>
        <v>14.60377358490566</v>
      </c>
      <c r="J4" s="131">
        <f t="shared" ref="J4:J8" si="2">C13/C4</f>
        <v>16.153846153846153</v>
      </c>
      <c r="K4" s="131">
        <f t="shared" ref="K4:K8" si="3">D13/D4</f>
        <v>15.843137254901961</v>
      </c>
      <c r="L4" s="131">
        <f t="shared" ref="L4:L8" si="4">E13/E4</f>
        <v>14.978723404255319</v>
      </c>
      <c r="M4" s="131">
        <f t="shared" ref="M4:M8" si="5">F13/F4</f>
        <v>14</v>
      </c>
    </row>
    <row r="5" spans="1:13" x14ac:dyDescent="0.25">
      <c r="A5" s="110" t="s">
        <v>13</v>
      </c>
      <c r="B5" s="111">
        <v>186</v>
      </c>
      <c r="C5" s="111">
        <v>205</v>
      </c>
      <c r="D5" s="111">
        <v>201</v>
      </c>
      <c r="E5" s="111">
        <v>208</v>
      </c>
      <c r="F5" s="111">
        <v>204</v>
      </c>
      <c r="H5" s="110" t="s">
        <v>13</v>
      </c>
      <c r="I5" s="131">
        <f t="shared" si="1"/>
        <v>20.252688172043012</v>
      </c>
      <c r="J5" s="131">
        <f t="shared" si="2"/>
        <v>19.136585365853659</v>
      </c>
      <c r="K5" s="131">
        <f t="shared" si="3"/>
        <v>19.144278606965173</v>
      </c>
      <c r="L5" s="131">
        <f t="shared" si="4"/>
        <v>17.365384615384617</v>
      </c>
      <c r="M5" s="131">
        <f t="shared" si="5"/>
        <v>17.151960784313726</v>
      </c>
    </row>
    <row r="6" spans="1:13" x14ac:dyDescent="0.25">
      <c r="A6" s="110" t="s">
        <v>14</v>
      </c>
      <c r="B6" s="111">
        <v>137</v>
      </c>
      <c r="C6" s="111">
        <v>139</v>
      </c>
      <c r="D6" s="111">
        <v>127</v>
      </c>
      <c r="E6" s="111">
        <v>118</v>
      </c>
      <c r="F6" s="111">
        <v>114</v>
      </c>
      <c r="H6" s="110" t="s">
        <v>14</v>
      </c>
      <c r="I6" s="131">
        <f t="shared" si="1"/>
        <v>20.321167883211679</v>
      </c>
      <c r="J6" s="131">
        <f t="shared" si="2"/>
        <v>20.093525179856115</v>
      </c>
      <c r="K6" s="131">
        <f t="shared" si="3"/>
        <v>17.984251968503937</v>
      </c>
      <c r="L6" s="131">
        <f t="shared" si="4"/>
        <v>17.3135593220339</v>
      </c>
      <c r="M6" s="131">
        <f t="shared" si="5"/>
        <v>19.307017543859651</v>
      </c>
    </row>
    <row r="7" spans="1:13" x14ac:dyDescent="0.25">
      <c r="A7" s="110" t="s">
        <v>19</v>
      </c>
      <c r="B7" s="111">
        <v>45</v>
      </c>
      <c r="C7" s="111">
        <v>50</v>
      </c>
      <c r="D7" s="111">
        <v>41</v>
      </c>
      <c r="E7" s="111">
        <v>43</v>
      </c>
      <c r="F7" s="111">
        <v>42</v>
      </c>
      <c r="H7" s="110" t="s">
        <v>19</v>
      </c>
      <c r="I7" s="131">
        <f t="shared" si="1"/>
        <v>16.466666666666665</v>
      </c>
      <c r="J7" s="131">
        <f t="shared" si="2"/>
        <v>16.46</v>
      </c>
      <c r="K7" s="131">
        <f t="shared" si="3"/>
        <v>16.512195121951219</v>
      </c>
      <c r="L7" s="131">
        <f t="shared" si="4"/>
        <v>14.651162790697674</v>
      </c>
      <c r="M7" s="131">
        <f t="shared" si="5"/>
        <v>15.047619047619047</v>
      </c>
    </row>
    <row r="8" spans="1:13" x14ac:dyDescent="0.25">
      <c r="A8" s="110" t="s">
        <v>9</v>
      </c>
      <c r="B8" s="1">
        <f t="shared" ref="B8:F8" si="6">SUM(B3:B7)</f>
        <v>513</v>
      </c>
      <c r="C8" s="1">
        <f t="shared" si="6"/>
        <v>533</v>
      </c>
      <c r="D8" s="1">
        <f t="shared" si="6"/>
        <v>502</v>
      </c>
      <c r="E8" s="1">
        <f t="shared" si="6"/>
        <v>486</v>
      </c>
      <c r="F8" s="1">
        <f t="shared" si="6"/>
        <v>472</v>
      </c>
      <c r="H8" s="110" t="s">
        <v>9</v>
      </c>
      <c r="I8" s="131">
        <f t="shared" si="1"/>
        <v>18.968810916179336</v>
      </c>
      <c r="J8" s="131">
        <f t="shared" si="2"/>
        <v>19</v>
      </c>
      <c r="K8" s="131">
        <f t="shared" si="3"/>
        <v>18.141434262948206</v>
      </c>
      <c r="L8" s="131">
        <f t="shared" si="4"/>
        <v>16.631687242798353</v>
      </c>
      <c r="M8" s="131">
        <f t="shared" si="5"/>
        <v>16.826271186440678</v>
      </c>
    </row>
    <row r="10" spans="1:13" ht="15.75" thickBot="1" x14ac:dyDescent="0.3"/>
    <row r="11" spans="1:13" x14ac:dyDescent="0.25">
      <c r="A11" s="123" t="s">
        <v>123</v>
      </c>
      <c r="B11" s="124" t="s">
        <v>1</v>
      </c>
      <c r="C11" s="124" t="s">
        <v>2</v>
      </c>
      <c r="D11" s="124" t="s">
        <v>3</v>
      </c>
      <c r="E11" s="124" t="s">
        <v>4</v>
      </c>
      <c r="F11" s="125" t="s">
        <v>5</v>
      </c>
    </row>
    <row r="12" spans="1:13" x14ac:dyDescent="0.25">
      <c r="A12" s="126" t="s">
        <v>11</v>
      </c>
      <c r="B12" s="108">
        <v>1665</v>
      </c>
      <c r="C12" s="108">
        <v>1748</v>
      </c>
      <c r="D12" s="108">
        <v>1490</v>
      </c>
      <c r="E12" s="108">
        <v>1094</v>
      </c>
      <c r="F12" s="127">
        <v>952</v>
      </c>
    </row>
    <row r="13" spans="1:13" x14ac:dyDescent="0.25">
      <c r="A13" s="126" t="s">
        <v>12</v>
      </c>
      <c r="B13" s="108">
        <v>774</v>
      </c>
      <c r="C13" s="108">
        <v>840</v>
      </c>
      <c r="D13" s="108">
        <v>808</v>
      </c>
      <c r="E13" s="108">
        <v>704</v>
      </c>
      <c r="F13" s="127">
        <v>658</v>
      </c>
    </row>
    <row r="14" spans="1:13" x14ac:dyDescent="0.25">
      <c r="A14" s="126" t="s">
        <v>13</v>
      </c>
      <c r="B14" s="108">
        <v>3767</v>
      </c>
      <c r="C14" s="108">
        <v>3923</v>
      </c>
      <c r="D14" s="108">
        <v>3848</v>
      </c>
      <c r="E14" s="108">
        <v>3612</v>
      </c>
      <c r="F14" s="127">
        <v>3499</v>
      </c>
    </row>
    <row r="15" spans="1:13" x14ac:dyDescent="0.25">
      <c r="A15" s="126" t="s">
        <v>14</v>
      </c>
      <c r="B15" s="108">
        <v>2784</v>
      </c>
      <c r="C15" s="108">
        <v>2793</v>
      </c>
      <c r="D15" s="108">
        <v>2284</v>
      </c>
      <c r="E15" s="108">
        <v>2043</v>
      </c>
      <c r="F15" s="127">
        <v>2201</v>
      </c>
    </row>
    <row r="16" spans="1:13" x14ac:dyDescent="0.25">
      <c r="A16" s="126" t="s">
        <v>19</v>
      </c>
      <c r="B16" s="108">
        <v>741</v>
      </c>
      <c r="C16" s="108">
        <v>823</v>
      </c>
      <c r="D16" s="108">
        <v>677</v>
      </c>
      <c r="E16" s="108">
        <v>630</v>
      </c>
      <c r="F16" s="127">
        <v>632</v>
      </c>
    </row>
    <row r="17" spans="1:6" ht="15.75" thickBot="1" x14ac:dyDescent="0.3">
      <c r="A17" s="128" t="s">
        <v>124</v>
      </c>
      <c r="B17" s="129">
        <f t="shared" ref="B17:F17" si="7">SUM(B12:B16)</f>
        <v>9731</v>
      </c>
      <c r="C17" s="129">
        <f t="shared" si="7"/>
        <v>10127</v>
      </c>
      <c r="D17" s="129">
        <f t="shared" si="7"/>
        <v>9107</v>
      </c>
      <c r="E17" s="129">
        <f t="shared" si="7"/>
        <v>8083</v>
      </c>
      <c r="F17" s="130">
        <f t="shared" si="7"/>
        <v>7942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F13" sqref="F13"/>
    </sheetView>
  </sheetViews>
  <sheetFormatPr defaultRowHeight="12.75" x14ac:dyDescent="0.2"/>
  <cols>
    <col min="1" max="1" width="32.7109375" style="9" customWidth="1"/>
    <col min="2" max="2" width="7.85546875" style="11" customWidth="1"/>
    <col min="3" max="4" width="7.28515625" style="11" customWidth="1"/>
    <col min="5" max="5" width="6.85546875" style="11" customWidth="1"/>
    <col min="6" max="6" width="7.28515625" style="11" customWidth="1"/>
    <col min="7" max="16384" width="9.140625" style="11"/>
  </cols>
  <sheetData>
    <row r="1" spans="1:6" x14ac:dyDescent="0.2">
      <c r="A1" s="54" t="s">
        <v>133</v>
      </c>
    </row>
    <row r="2" spans="1:6" x14ac:dyDescent="0.2">
      <c r="A2" s="12" t="s">
        <v>90</v>
      </c>
      <c r="B2" s="13" t="s">
        <v>1</v>
      </c>
      <c r="C2" s="14" t="s">
        <v>2</v>
      </c>
      <c r="D2" s="14" t="s">
        <v>3</v>
      </c>
      <c r="E2" s="14" t="s">
        <v>4</v>
      </c>
      <c r="F2" s="14" t="s">
        <v>5</v>
      </c>
    </row>
    <row r="3" spans="1:6" x14ac:dyDescent="0.2">
      <c r="A3" s="15" t="s">
        <v>10</v>
      </c>
      <c r="B3" s="17">
        <v>2700</v>
      </c>
      <c r="C3" s="17">
        <v>2913</v>
      </c>
      <c r="D3" s="17">
        <v>2744</v>
      </c>
      <c r="E3" s="17">
        <v>2444</v>
      </c>
      <c r="F3" s="17">
        <v>2344</v>
      </c>
    </row>
    <row r="4" spans="1:6" x14ac:dyDescent="0.2">
      <c r="A4" s="18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4" t="s">
        <v>5</v>
      </c>
    </row>
    <row r="5" spans="1:6" x14ac:dyDescent="0.2">
      <c r="A5" s="15" t="s">
        <v>6</v>
      </c>
      <c r="B5" s="20">
        <v>1883</v>
      </c>
      <c r="C5" s="20">
        <v>2041</v>
      </c>
      <c r="D5" s="20">
        <v>1924</v>
      </c>
      <c r="E5" s="20">
        <v>1800</v>
      </c>
      <c r="F5" s="20">
        <v>1613</v>
      </c>
    </row>
    <row r="6" spans="1:6" x14ac:dyDescent="0.2">
      <c r="A6" s="15" t="s">
        <v>7</v>
      </c>
      <c r="B6" s="20">
        <v>650</v>
      </c>
      <c r="C6" s="20">
        <v>743</v>
      </c>
      <c r="D6" s="20">
        <v>700</v>
      </c>
      <c r="E6" s="20">
        <v>481</v>
      </c>
      <c r="F6" s="20">
        <v>558</v>
      </c>
    </row>
    <row r="7" spans="1:6" x14ac:dyDescent="0.2">
      <c r="A7" s="15" t="s">
        <v>8</v>
      </c>
      <c r="B7" s="20">
        <v>167</v>
      </c>
      <c r="C7" s="20">
        <v>129</v>
      </c>
      <c r="D7" s="20">
        <v>120</v>
      </c>
      <c r="E7" s="20">
        <v>163</v>
      </c>
      <c r="F7" s="20">
        <v>173</v>
      </c>
    </row>
    <row r="8" spans="1:6" x14ac:dyDescent="0.2">
      <c r="A8" s="21" t="s">
        <v>15</v>
      </c>
      <c r="B8" s="13" t="s">
        <v>1</v>
      </c>
      <c r="C8" s="14" t="s">
        <v>2</v>
      </c>
      <c r="D8" s="14" t="s">
        <v>3</v>
      </c>
      <c r="E8" s="14" t="s">
        <v>4</v>
      </c>
      <c r="F8" s="14" t="s">
        <v>5</v>
      </c>
    </row>
    <row r="9" spans="1:6" x14ac:dyDescent="0.2">
      <c r="A9" s="22" t="s">
        <v>11</v>
      </c>
      <c r="B9" s="24">
        <v>479</v>
      </c>
      <c r="C9" s="24">
        <v>493</v>
      </c>
      <c r="D9" s="24">
        <v>409</v>
      </c>
      <c r="E9" s="24">
        <v>319</v>
      </c>
      <c r="F9" s="24">
        <v>262</v>
      </c>
    </row>
    <row r="10" spans="1:6" x14ac:dyDescent="0.2">
      <c r="A10" s="22" t="s">
        <v>12</v>
      </c>
      <c r="B10" s="24">
        <v>218</v>
      </c>
      <c r="C10" s="24">
        <v>257</v>
      </c>
      <c r="D10" s="24">
        <v>267</v>
      </c>
      <c r="E10" s="24">
        <v>243</v>
      </c>
      <c r="F10" s="24">
        <v>223</v>
      </c>
    </row>
    <row r="11" spans="1:6" x14ac:dyDescent="0.2">
      <c r="A11" s="22" t="s">
        <v>13</v>
      </c>
      <c r="B11" s="24">
        <v>1056</v>
      </c>
      <c r="C11" s="24">
        <v>1092</v>
      </c>
      <c r="D11" s="24">
        <v>1072</v>
      </c>
      <c r="E11" s="24">
        <v>1018</v>
      </c>
      <c r="F11" s="24">
        <v>968</v>
      </c>
    </row>
    <row r="12" spans="1:6" x14ac:dyDescent="0.2">
      <c r="A12" s="22" t="s">
        <v>14</v>
      </c>
      <c r="B12" s="24">
        <v>740</v>
      </c>
      <c r="C12" s="24">
        <v>843</v>
      </c>
      <c r="D12" s="24">
        <v>771</v>
      </c>
      <c r="E12" s="24">
        <v>669</v>
      </c>
      <c r="F12" s="24">
        <v>703</v>
      </c>
    </row>
    <row r="13" spans="1:6" s="27" customFormat="1" x14ac:dyDescent="0.2">
      <c r="A13" s="25" t="s">
        <v>19</v>
      </c>
      <c r="B13" s="26">
        <v>208</v>
      </c>
      <c r="C13" s="26">
        <v>228</v>
      </c>
      <c r="D13" s="26">
        <v>225</v>
      </c>
      <c r="E13" s="26">
        <v>195</v>
      </c>
      <c r="F13" s="26">
        <v>188</v>
      </c>
    </row>
    <row r="14" spans="1:6" x14ac:dyDescent="0.2">
      <c r="A14" s="66" t="s">
        <v>16</v>
      </c>
      <c r="B14" s="13" t="s">
        <v>1</v>
      </c>
      <c r="C14" s="14" t="s">
        <v>2</v>
      </c>
      <c r="D14" s="14" t="s">
        <v>3</v>
      </c>
      <c r="E14" s="14" t="s">
        <v>4</v>
      </c>
      <c r="F14" s="14" t="s">
        <v>5</v>
      </c>
    </row>
    <row r="15" spans="1:6" x14ac:dyDescent="0.2">
      <c r="A15" s="28" t="s">
        <v>17</v>
      </c>
      <c r="B15" s="30">
        <v>2024</v>
      </c>
      <c r="C15" s="30">
        <v>2071</v>
      </c>
      <c r="D15" s="30">
        <v>1782</v>
      </c>
      <c r="E15" s="30">
        <v>1638</v>
      </c>
      <c r="F15" s="30">
        <v>1605</v>
      </c>
    </row>
    <row r="16" spans="1:6" x14ac:dyDescent="0.2">
      <c r="A16" s="28" t="s">
        <v>18</v>
      </c>
      <c r="B16" s="30">
        <v>677</v>
      </c>
      <c r="C16" s="30">
        <v>842</v>
      </c>
      <c r="D16" s="30">
        <v>962</v>
      </c>
      <c r="E16" s="30">
        <v>806</v>
      </c>
      <c r="F16" s="30">
        <v>739</v>
      </c>
    </row>
    <row r="17" spans="1:6" x14ac:dyDescent="0.2">
      <c r="A17" s="66" t="s">
        <v>20</v>
      </c>
      <c r="B17" s="13" t="s">
        <v>1</v>
      </c>
      <c r="C17" s="14" t="s">
        <v>2</v>
      </c>
      <c r="D17" s="14" t="s">
        <v>3</v>
      </c>
      <c r="E17" s="14" t="s">
        <v>4</v>
      </c>
      <c r="F17" s="14" t="s">
        <v>5</v>
      </c>
    </row>
    <row r="18" spans="1:6" x14ac:dyDescent="0.2">
      <c r="A18" s="28" t="s">
        <v>21</v>
      </c>
      <c r="B18" s="30">
        <v>566</v>
      </c>
      <c r="C18" s="30">
        <v>587</v>
      </c>
      <c r="D18" s="30">
        <v>499</v>
      </c>
      <c r="E18" s="30">
        <v>407</v>
      </c>
      <c r="F18" s="30">
        <v>343</v>
      </c>
    </row>
    <row r="19" spans="1:6" x14ac:dyDescent="0.2">
      <c r="A19" s="28" t="s">
        <v>22</v>
      </c>
      <c r="B19" s="30">
        <v>274</v>
      </c>
      <c r="C19" s="30">
        <v>326</v>
      </c>
      <c r="D19" s="30">
        <v>354</v>
      </c>
      <c r="E19" s="30">
        <v>319</v>
      </c>
      <c r="F19" s="30">
        <v>296</v>
      </c>
    </row>
    <row r="20" spans="1:6" x14ac:dyDescent="0.2">
      <c r="A20" s="28" t="s">
        <v>23</v>
      </c>
      <c r="B20" s="30">
        <v>9</v>
      </c>
      <c r="C20" s="30">
        <v>9</v>
      </c>
      <c r="D20" s="30">
        <v>9</v>
      </c>
      <c r="E20" s="30">
        <v>17</v>
      </c>
      <c r="F20" s="30">
        <v>14</v>
      </c>
    </row>
    <row r="21" spans="1:6" x14ac:dyDescent="0.2">
      <c r="A21" s="28" t="s">
        <v>24</v>
      </c>
      <c r="B21" s="30">
        <v>1539</v>
      </c>
      <c r="C21" s="30">
        <v>1643</v>
      </c>
      <c r="D21" s="30">
        <v>1550</v>
      </c>
      <c r="E21" s="30">
        <v>1401</v>
      </c>
      <c r="F21" s="30">
        <v>1401</v>
      </c>
    </row>
    <row r="22" spans="1:6" x14ac:dyDescent="0.2">
      <c r="A22" s="28" t="s">
        <v>25</v>
      </c>
      <c r="B22" s="30">
        <v>313</v>
      </c>
      <c r="C22" s="30">
        <v>348</v>
      </c>
      <c r="D22" s="30">
        <v>332</v>
      </c>
      <c r="E22" s="30">
        <v>300</v>
      </c>
      <c r="F22" s="30">
        <v>290</v>
      </c>
    </row>
    <row r="23" spans="1:6" x14ac:dyDescent="0.2">
      <c r="A23" s="67" t="s">
        <v>91</v>
      </c>
      <c r="B23" s="13" t="s">
        <v>1</v>
      </c>
      <c r="C23" s="14" t="s">
        <v>2</v>
      </c>
      <c r="D23" s="14" t="s">
        <v>3</v>
      </c>
      <c r="E23" s="14" t="s">
        <v>4</v>
      </c>
      <c r="F23" s="14" t="s">
        <v>5</v>
      </c>
    </row>
    <row r="24" spans="1:6" x14ac:dyDescent="0.2">
      <c r="A24" s="31" t="s">
        <v>26</v>
      </c>
      <c r="B24" s="33">
        <v>34</v>
      </c>
      <c r="C24" s="33">
        <v>35</v>
      </c>
      <c r="D24" s="33">
        <v>45</v>
      </c>
      <c r="E24" s="33">
        <v>26</v>
      </c>
      <c r="F24" s="33">
        <v>41</v>
      </c>
    </row>
    <row r="25" spans="1:6" x14ac:dyDescent="0.2">
      <c r="A25" s="31" t="s">
        <v>27</v>
      </c>
      <c r="B25" s="33">
        <v>2150</v>
      </c>
      <c r="C25" s="33">
        <v>2376</v>
      </c>
      <c r="D25" s="33">
        <v>2271</v>
      </c>
      <c r="E25" s="33">
        <v>2022</v>
      </c>
      <c r="F25" s="33">
        <v>1911</v>
      </c>
    </row>
    <row r="26" spans="1:6" x14ac:dyDescent="0.2">
      <c r="A26" s="31" t="s">
        <v>28</v>
      </c>
      <c r="B26" s="33">
        <v>412</v>
      </c>
      <c r="C26" s="33">
        <v>414</v>
      </c>
      <c r="D26" s="33">
        <v>362</v>
      </c>
      <c r="E26" s="33">
        <v>335</v>
      </c>
      <c r="F26" s="33">
        <v>319</v>
      </c>
    </row>
    <row r="27" spans="1:6" x14ac:dyDescent="0.2">
      <c r="A27" s="31" t="s">
        <v>29</v>
      </c>
      <c r="B27" s="33">
        <v>105</v>
      </c>
      <c r="C27" s="33">
        <v>88</v>
      </c>
      <c r="D27" s="33">
        <v>66</v>
      </c>
      <c r="E27" s="33">
        <v>61</v>
      </c>
      <c r="F27" s="33">
        <v>73</v>
      </c>
    </row>
    <row r="28" spans="1:6" x14ac:dyDescent="0.2">
      <c r="A28" s="66" t="s">
        <v>92</v>
      </c>
      <c r="B28" s="13" t="s">
        <v>1</v>
      </c>
      <c r="C28" s="14" t="s">
        <v>2</v>
      </c>
      <c r="D28" s="14" t="s">
        <v>3</v>
      </c>
      <c r="E28" s="14" t="s">
        <v>4</v>
      </c>
      <c r="F28" s="14" t="s">
        <v>5</v>
      </c>
    </row>
    <row r="29" spans="1:6" x14ac:dyDescent="0.2">
      <c r="A29" s="34" t="s">
        <v>31</v>
      </c>
      <c r="B29" s="30">
        <v>106</v>
      </c>
      <c r="C29" s="30">
        <v>180</v>
      </c>
      <c r="D29" s="30">
        <v>183</v>
      </c>
      <c r="E29" s="30">
        <v>151</v>
      </c>
      <c r="F29" s="30">
        <v>127</v>
      </c>
    </row>
    <row r="30" spans="1:6" x14ac:dyDescent="0.2">
      <c r="A30" s="34" t="s">
        <v>32</v>
      </c>
      <c r="B30" s="30">
        <v>905</v>
      </c>
      <c r="C30" s="30">
        <v>1109</v>
      </c>
      <c r="D30" s="30">
        <v>1025</v>
      </c>
      <c r="E30" s="30">
        <v>866</v>
      </c>
      <c r="F30" s="30">
        <v>788</v>
      </c>
    </row>
    <row r="31" spans="1:6" x14ac:dyDescent="0.2">
      <c r="A31" s="34" t="s">
        <v>33</v>
      </c>
      <c r="B31" s="30">
        <v>715</v>
      </c>
      <c r="C31" s="30">
        <v>735</v>
      </c>
      <c r="D31" s="30">
        <v>726</v>
      </c>
      <c r="E31" s="30">
        <v>610</v>
      </c>
      <c r="F31" s="30">
        <v>591</v>
      </c>
    </row>
    <row r="32" spans="1:6" x14ac:dyDescent="0.2">
      <c r="A32" s="34" t="s">
        <v>34</v>
      </c>
      <c r="B32" s="30">
        <v>37</v>
      </c>
      <c r="C32" s="30">
        <v>51</v>
      </c>
      <c r="D32" s="30">
        <v>43</v>
      </c>
      <c r="E32" s="30">
        <v>37</v>
      </c>
      <c r="F32" s="30">
        <v>22</v>
      </c>
    </row>
    <row r="33" spans="1:6" x14ac:dyDescent="0.2">
      <c r="A33" s="34" t="s">
        <v>35</v>
      </c>
      <c r="B33" s="30">
        <v>814</v>
      </c>
      <c r="C33" s="30">
        <v>729</v>
      </c>
      <c r="D33" s="30">
        <v>714</v>
      </c>
      <c r="E33" s="30">
        <v>698</v>
      </c>
      <c r="F33" s="30">
        <v>715</v>
      </c>
    </row>
    <row r="34" spans="1:6" x14ac:dyDescent="0.2">
      <c r="A34" s="34" t="s">
        <v>36</v>
      </c>
      <c r="B34" s="30">
        <v>116</v>
      </c>
      <c r="C34" s="30">
        <v>107</v>
      </c>
      <c r="D34" s="30">
        <v>47</v>
      </c>
      <c r="E34" s="30">
        <v>62</v>
      </c>
      <c r="F34" s="30">
        <v>91</v>
      </c>
    </row>
    <row r="35" spans="1:6" x14ac:dyDescent="0.2">
      <c r="A35" s="34" t="s">
        <v>37</v>
      </c>
      <c r="B35" s="30">
        <v>8</v>
      </c>
      <c r="C35" s="30">
        <v>2</v>
      </c>
      <c r="D35" s="30">
        <v>5</v>
      </c>
      <c r="E35" s="30">
        <v>20</v>
      </c>
      <c r="F35" s="30">
        <v>10</v>
      </c>
    </row>
    <row r="36" spans="1:6" x14ac:dyDescent="0.2">
      <c r="A36" s="66" t="s">
        <v>98</v>
      </c>
      <c r="B36" s="13" t="s">
        <v>1</v>
      </c>
      <c r="C36" s="14" t="s">
        <v>2</v>
      </c>
      <c r="D36" s="14" t="s">
        <v>3</v>
      </c>
      <c r="E36" s="14" t="s">
        <v>4</v>
      </c>
      <c r="F36" s="14" t="s">
        <v>5</v>
      </c>
    </row>
    <row r="37" spans="1:6" ht="15" x14ac:dyDescent="0.25">
      <c r="A37" s="60" t="s">
        <v>99</v>
      </c>
      <c r="B37" s="134">
        <v>1452</v>
      </c>
      <c r="C37" s="134">
        <v>1558</v>
      </c>
      <c r="D37" s="134">
        <v>1493</v>
      </c>
      <c r="E37" s="134">
        <v>1262</v>
      </c>
      <c r="F37" s="134">
        <v>1251</v>
      </c>
    </row>
    <row r="38" spans="1:6" ht="15" x14ac:dyDescent="0.25">
      <c r="A38" s="60" t="s">
        <v>100</v>
      </c>
      <c r="B38" s="134">
        <v>1249</v>
      </c>
      <c r="C38" s="134">
        <v>1355</v>
      </c>
      <c r="D38" s="134">
        <v>1251</v>
      </c>
      <c r="E38" s="134">
        <v>1182</v>
      </c>
      <c r="F38" s="134">
        <v>1093</v>
      </c>
    </row>
    <row r="42" spans="1:6" x14ac:dyDescent="0.2">
      <c r="A42" s="66" t="s">
        <v>16</v>
      </c>
      <c r="B42" s="13" t="s">
        <v>1</v>
      </c>
      <c r="C42" s="14" t="s">
        <v>2</v>
      </c>
      <c r="D42" s="14" t="s">
        <v>3</v>
      </c>
      <c r="E42" s="14" t="s">
        <v>4</v>
      </c>
      <c r="F42" s="14" t="s">
        <v>5</v>
      </c>
    </row>
    <row r="43" spans="1:6" x14ac:dyDescent="0.2">
      <c r="A43" s="28" t="s">
        <v>17</v>
      </c>
      <c r="B43" s="135">
        <f>B15/B$3</f>
        <v>0.74962962962962965</v>
      </c>
      <c r="C43" s="135">
        <f t="shared" ref="C43:F44" si="0">C15/C$3</f>
        <v>0.71095090971507036</v>
      </c>
      <c r="D43" s="135">
        <f t="shared" si="0"/>
        <v>0.6494169096209913</v>
      </c>
      <c r="E43" s="135">
        <f t="shared" si="0"/>
        <v>0.67021276595744683</v>
      </c>
      <c r="F43" s="135">
        <f t="shared" si="0"/>
        <v>0.68472696245733788</v>
      </c>
    </row>
    <row r="44" spans="1:6" x14ac:dyDescent="0.2">
      <c r="A44" s="28" t="s">
        <v>18</v>
      </c>
      <c r="B44" s="135">
        <f>B16/B$3</f>
        <v>0.25074074074074076</v>
      </c>
      <c r="C44" s="135">
        <f t="shared" si="0"/>
        <v>0.28904909028492964</v>
      </c>
      <c r="D44" s="135">
        <f t="shared" si="0"/>
        <v>0.35058309037900875</v>
      </c>
      <c r="E44" s="135">
        <f t="shared" si="0"/>
        <v>0.32978723404255317</v>
      </c>
      <c r="F44" s="135">
        <f t="shared" si="0"/>
        <v>0.31527303754266212</v>
      </c>
    </row>
    <row r="64" spans="1:6" x14ac:dyDescent="0.2">
      <c r="A64" s="66" t="s">
        <v>98</v>
      </c>
      <c r="B64" s="13" t="s">
        <v>1</v>
      </c>
      <c r="C64" s="14" t="s">
        <v>2</v>
      </c>
      <c r="D64" s="14" t="s">
        <v>3</v>
      </c>
      <c r="E64" s="14" t="s">
        <v>4</v>
      </c>
      <c r="F64" s="14" t="s">
        <v>5</v>
      </c>
    </row>
    <row r="65" spans="1:6" ht="15" x14ac:dyDescent="0.25">
      <c r="A65" s="60" t="s">
        <v>99</v>
      </c>
      <c r="B65" s="136">
        <f>B37/B$3</f>
        <v>0.5377777777777778</v>
      </c>
      <c r="C65" s="136">
        <f t="shared" ref="C65:F66" si="1">C37/C$3</f>
        <v>0.5348438036388603</v>
      </c>
      <c r="D65" s="136">
        <f t="shared" si="1"/>
        <v>0.54409620991253649</v>
      </c>
      <c r="E65" s="136">
        <f t="shared" si="1"/>
        <v>0.51636661211129298</v>
      </c>
      <c r="F65" s="136">
        <f t="shared" si="1"/>
        <v>0.53370307167235498</v>
      </c>
    </row>
    <row r="66" spans="1:6" ht="15" x14ac:dyDescent="0.25">
      <c r="A66" s="60" t="s">
        <v>100</v>
      </c>
      <c r="B66" s="136">
        <f>B38/B$3</f>
        <v>0.46259259259259261</v>
      </c>
      <c r="C66" s="136">
        <f t="shared" si="1"/>
        <v>0.4651561963611397</v>
      </c>
      <c r="D66" s="136">
        <f t="shared" si="1"/>
        <v>0.45590379008746357</v>
      </c>
      <c r="E66" s="136">
        <f t="shared" si="1"/>
        <v>0.48363338788870702</v>
      </c>
      <c r="F66" s="136">
        <f t="shared" si="1"/>
        <v>0.46629692832764508</v>
      </c>
    </row>
    <row r="87" spans="1:6" x14ac:dyDescent="0.2">
      <c r="A87" s="66" t="s">
        <v>20</v>
      </c>
      <c r="B87" s="13" t="s">
        <v>1</v>
      </c>
      <c r="C87" s="14" t="s">
        <v>2</v>
      </c>
      <c r="D87" s="14" t="s">
        <v>3</v>
      </c>
      <c r="E87" s="14" t="s">
        <v>4</v>
      </c>
      <c r="F87" s="14" t="s">
        <v>5</v>
      </c>
    </row>
    <row r="88" spans="1:6" x14ac:dyDescent="0.2">
      <c r="A88" s="28" t="s">
        <v>21</v>
      </c>
      <c r="B88" s="135">
        <f>B18/B$3</f>
        <v>0.20962962962962964</v>
      </c>
      <c r="C88" s="135">
        <f t="shared" ref="C88:F88" si="2">C18/C$3</f>
        <v>0.20151047030552696</v>
      </c>
      <c r="D88" s="135">
        <f t="shared" si="2"/>
        <v>0.18185131195335277</v>
      </c>
      <c r="E88" s="135">
        <f t="shared" si="2"/>
        <v>0.1665302782324059</v>
      </c>
      <c r="F88" s="135">
        <f t="shared" si="2"/>
        <v>0.14633105802047783</v>
      </c>
    </row>
    <row r="89" spans="1:6" x14ac:dyDescent="0.2">
      <c r="A89" s="28" t="s">
        <v>22</v>
      </c>
      <c r="B89" s="135">
        <f t="shared" ref="B89:F89" si="3">B19/B$3</f>
        <v>0.10148148148148148</v>
      </c>
      <c r="C89" s="135">
        <f t="shared" si="3"/>
        <v>0.11191211809131479</v>
      </c>
      <c r="D89" s="135">
        <f t="shared" si="3"/>
        <v>0.12900874635568513</v>
      </c>
      <c r="E89" s="135">
        <f t="shared" si="3"/>
        <v>0.13052373158756136</v>
      </c>
      <c r="F89" s="135">
        <f t="shared" si="3"/>
        <v>0.12627986348122866</v>
      </c>
    </row>
    <row r="90" spans="1:6" x14ac:dyDescent="0.2">
      <c r="A90" s="28" t="s">
        <v>24</v>
      </c>
      <c r="B90" s="135">
        <f>B21/B$3</f>
        <v>0.56999999999999995</v>
      </c>
      <c r="C90" s="135">
        <f t="shared" ref="C90:F91" si="4">C21/C$3</f>
        <v>0.56402334363199447</v>
      </c>
      <c r="D90" s="135">
        <f t="shared" si="4"/>
        <v>0.564868804664723</v>
      </c>
      <c r="E90" s="135">
        <f t="shared" si="4"/>
        <v>0.573240589198036</v>
      </c>
      <c r="F90" s="135">
        <f t="shared" si="4"/>
        <v>0.59769624573378843</v>
      </c>
    </row>
    <row r="91" spans="1:6" x14ac:dyDescent="0.2">
      <c r="A91" s="28" t="s">
        <v>25</v>
      </c>
      <c r="B91" s="135">
        <f>B22/B$3</f>
        <v>0.11592592592592593</v>
      </c>
      <c r="C91" s="135">
        <f t="shared" si="4"/>
        <v>0.11946446961894953</v>
      </c>
      <c r="D91" s="135">
        <f t="shared" si="4"/>
        <v>0.12099125364431487</v>
      </c>
      <c r="E91" s="135">
        <f t="shared" si="4"/>
        <v>0.12274959083469722</v>
      </c>
      <c r="F91" s="135">
        <f t="shared" si="4"/>
        <v>0.12372013651877133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1" max="1" width="36.85546875" style="46" customWidth="1"/>
  </cols>
  <sheetData>
    <row r="1" spans="1:16" ht="15.75" thickBot="1" x14ac:dyDescent="0.3">
      <c r="A1" s="77" t="s">
        <v>112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s="65" customFormat="1" x14ac:dyDescent="0.25">
      <c r="A2" s="78" t="s">
        <v>111</v>
      </c>
      <c r="B2" s="137" t="s">
        <v>1</v>
      </c>
      <c r="C2" s="138"/>
      <c r="D2" s="139"/>
      <c r="E2" s="137" t="s">
        <v>2</v>
      </c>
      <c r="F2" s="138"/>
      <c r="G2" s="139"/>
      <c r="H2" s="137" t="s">
        <v>3</v>
      </c>
      <c r="I2" s="138"/>
      <c r="J2" s="139"/>
      <c r="K2" s="137" t="s">
        <v>4</v>
      </c>
      <c r="L2" s="138"/>
      <c r="M2" s="139"/>
      <c r="N2" s="137" t="s">
        <v>5</v>
      </c>
      <c r="O2" s="138"/>
      <c r="P2" s="139"/>
    </row>
    <row r="3" spans="1:16" x14ac:dyDescent="0.25">
      <c r="A3" s="79" t="s">
        <v>90</v>
      </c>
      <c r="B3" s="83" t="s">
        <v>106</v>
      </c>
      <c r="C3" s="75" t="s">
        <v>107</v>
      </c>
      <c r="D3" s="84" t="s">
        <v>108</v>
      </c>
      <c r="E3" s="83" t="s">
        <v>106</v>
      </c>
      <c r="F3" s="75" t="s">
        <v>107</v>
      </c>
      <c r="G3" s="84" t="s">
        <v>108</v>
      </c>
      <c r="H3" s="83" t="s">
        <v>106</v>
      </c>
      <c r="I3" s="75" t="s">
        <v>107</v>
      </c>
      <c r="J3" s="84" t="s">
        <v>108</v>
      </c>
      <c r="K3" s="83" t="s">
        <v>106</v>
      </c>
      <c r="L3" s="75" t="s">
        <v>107</v>
      </c>
      <c r="M3" s="84" t="s">
        <v>108</v>
      </c>
      <c r="N3" s="83" t="s">
        <v>106</v>
      </c>
      <c r="O3" s="75" t="s">
        <v>107</v>
      </c>
      <c r="P3" s="84" t="s">
        <v>108</v>
      </c>
    </row>
    <row r="4" spans="1:16" s="72" customFormat="1" x14ac:dyDescent="0.25">
      <c r="A4" s="80" t="s">
        <v>109</v>
      </c>
      <c r="B4" s="85">
        <v>12.186666666666667</v>
      </c>
      <c r="C4" s="73">
        <v>10.660555555555556</v>
      </c>
      <c r="D4" s="86">
        <v>9.0927777777777781</v>
      </c>
      <c r="E4" s="85">
        <v>11.790593889461038</v>
      </c>
      <c r="F4" s="73">
        <v>10.408107179663347</v>
      </c>
      <c r="G4" s="86">
        <v>8.6897973205084167</v>
      </c>
      <c r="H4" s="85">
        <v>11.380284256559767</v>
      </c>
      <c r="I4" s="73">
        <v>10.252551020408163</v>
      </c>
      <c r="J4" s="86">
        <v>8.5087463556851315</v>
      </c>
      <c r="K4" s="85">
        <v>11.49344262295082</v>
      </c>
      <c r="L4" s="73">
        <v>10.332172131147541</v>
      </c>
      <c r="M4" s="86">
        <v>8.8475409836065566</v>
      </c>
      <c r="N4" s="85">
        <v>11.578498293515358</v>
      </c>
      <c r="O4" s="73">
        <v>10.549488054607508</v>
      </c>
      <c r="P4" s="86">
        <v>9.4675767918088738</v>
      </c>
    </row>
    <row r="5" spans="1:16" x14ac:dyDescent="0.25">
      <c r="A5" s="79" t="s">
        <v>0</v>
      </c>
      <c r="B5" s="83" t="s">
        <v>106</v>
      </c>
      <c r="C5" s="75" t="s">
        <v>107</v>
      </c>
      <c r="D5" s="84" t="s">
        <v>108</v>
      </c>
      <c r="E5" s="83" t="s">
        <v>106</v>
      </c>
      <c r="F5" s="75" t="s">
        <v>107</v>
      </c>
      <c r="G5" s="84" t="s">
        <v>108</v>
      </c>
      <c r="H5" s="83" t="s">
        <v>106</v>
      </c>
      <c r="I5" s="75" t="s">
        <v>107</v>
      </c>
      <c r="J5" s="84" t="s">
        <v>108</v>
      </c>
      <c r="K5" s="83" t="s">
        <v>106</v>
      </c>
      <c r="L5" s="75" t="s">
        <v>107</v>
      </c>
      <c r="M5" s="84" t="s">
        <v>108</v>
      </c>
      <c r="N5" s="83" t="s">
        <v>106</v>
      </c>
      <c r="O5" s="75" t="s">
        <v>107</v>
      </c>
      <c r="P5" s="84" t="s">
        <v>108</v>
      </c>
    </row>
    <row r="6" spans="1:16" x14ac:dyDescent="0.25">
      <c r="A6" s="81" t="s">
        <v>6</v>
      </c>
      <c r="B6" s="87">
        <v>11.835547290116898</v>
      </c>
      <c r="C6" s="74">
        <v>10.717056323060573</v>
      </c>
      <c r="D6" s="88">
        <v>9.1888947927736453</v>
      </c>
      <c r="E6" s="87">
        <v>11.63155316021558</v>
      </c>
      <c r="F6" s="74">
        <v>10.646006859382656</v>
      </c>
      <c r="G6" s="88">
        <v>8.9774620284174418</v>
      </c>
      <c r="H6" s="87">
        <v>11.121101871101871</v>
      </c>
      <c r="I6" s="74">
        <v>10.177754677754677</v>
      </c>
      <c r="J6" s="88">
        <v>8.4890852390852398</v>
      </c>
      <c r="K6" s="87">
        <v>11.4725</v>
      </c>
      <c r="L6" s="74">
        <v>10.386388888888888</v>
      </c>
      <c r="M6" s="88">
        <v>8.8630555555555564</v>
      </c>
      <c r="N6" s="87">
        <v>11.448233106013639</v>
      </c>
      <c r="O6" s="74">
        <v>10.469001859888406</v>
      </c>
      <c r="P6" s="88">
        <v>9.3394296342219469</v>
      </c>
    </row>
    <row r="7" spans="1:16" x14ac:dyDescent="0.25">
      <c r="A7" s="81" t="s">
        <v>7</v>
      </c>
      <c r="B7" s="87">
        <v>13.737692307692308</v>
      </c>
      <c r="C7" s="74">
        <v>10.801538461538462</v>
      </c>
      <c r="D7" s="88">
        <v>9.0030769230769234</v>
      </c>
      <c r="E7" s="87">
        <v>12.611036339165546</v>
      </c>
      <c r="F7" s="74">
        <v>9.9655870445344128</v>
      </c>
      <c r="G7" s="88">
        <v>7.9797570850202426</v>
      </c>
      <c r="H7" s="87">
        <v>12.35</v>
      </c>
      <c r="I7" s="74">
        <v>10.653571428571428</v>
      </c>
      <c r="J7" s="88">
        <v>8.6278571428571436</v>
      </c>
      <c r="K7" s="87">
        <v>12</v>
      </c>
      <c r="L7" s="74">
        <v>10.452830188679245</v>
      </c>
      <c r="M7" s="88">
        <v>8.9318658280922438</v>
      </c>
      <c r="N7" s="87">
        <v>12.393369175627241</v>
      </c>
      <c r="O7" s="74">
        <v>11.131720430107526</v>
      </c>
      <c r="P7" s="88">
        <v>10.214157706093189</v>
      </c>
    </row>
    <row r="8" spans="1:16" x14ac:dyDescent="0.25">
      <c r="A8" s="81" t="s">
        <v>8</v>
      </c>
      <c r="B8" s="87">
        <v>10.1437125748503</v>
      </c>
      <c r="C8" s="74">
        <v>9.5389221556886223</v>
      </c>
      <c r="D8" s="88">
        <v>8.4131736526946099</v>
      </c>
      <c r="E8" s="87">
        <v>9.5813953488372086</v>
      </c>
      <c r="F8" s="74">
        <v>9.1860465116279073</v>
      </c>
      <c r="G8" s="88">
        <v>8.2170542635658919</v>
      </c>
      <c r="H8" s="87">
        <v>9.8791666666666664</v>
      </c>
      <c r="I8" s="74">
        <v>9.1125000000000007</v>
      </c>
      <c r="J8" s="88">
        <v>8.1291666666666664</v>
      </c>
      <c r="K8" s="87">
        <v>10.242331288343559</v>
      </c>
      <c r="L8" s="74">
        <v>9.3803680981595097</v>
      </c>
      <c r="M8" s="88">
        <v>8.4294478527607364</v>
      </c>
      <c r="N8" s="87">
        <v>10.164739884393063</v>
      </c>
      <c r="O8" s="74">
        <v>9.4219653179190743</v>
      </c>
      <c r="P8" s="88">
        <v>8.2543352601156066</v>
      </c>
    </row>
    <row r="9" spans="1:16" x14ac:dyDescent="0.25">
      <c r="A9" s="79" t="s">
        <v>15</v>
      </c>
      <c r="B9" s="83" t="s">
        <v>106</v>
      </c>
      <c r="C9" s="75" t="s">
        <v>107</v>
      </c>
      <c r="D9" s="84" t="s">
        <v>108</v>
      </c>
      <c r="E9" s="83" t="s">
        <v>106</v>
      </c>
      <c r="F9" s="75" t="s">
        <v>107</v>
      </c>
      <c r="G9" s="84" t="s">
        <v>108</v>
      </c>
      <c r="H9" s="83" t="s">
        <v>106</v>
      </c>
      <c r="I9" s="75" t="s">
        <v>107</v>
      </c>
      <c r="J9" s="84" t="s">
        <v>108</v>
      </c>
      <c r="K9" s="83" t="s">
        <v>106</v>
      </c>
      <c r="L9" s="75" t="s">
        <v>107</v>
      </c>
      <c r="M9" s="84" t="s">
        <v>108</v>
      </c>
      <c r="N9" s="83" t="s">
        <v>106</v>
      </c>
      <c r="O9" s="75" t="s">
        <v>107</v>
      </c>
      <c r="P9" s="84" t="s">
        <v>108</v>
      </c>
    </row>
    <row r="10" spans="1:16" x14ac:dyDescent="0.25">
      <c r="A10" s="82" t="s">
        <v>11</v>
      </c>
      <c r="B10" s="85">
        <v>12.200417536534447</v>
      </c>
      <c r="C10" s="73">
        <v>11.402922755741127</v>
      </c>
      <c r="D10" s="86">
        <v>9.9749478079331944</v>
      </c>
      <c r="E10" s="85">
        <v>12.073022312373226</v>
      </c>
      <c r="F10" s="73">
        <v>11.310344827586206</v>
      </c>
      <c r="G10" s="86">
        <v>9.4239350912778903</v>
      </c>
      <c r="H10" s="85">
        <v>12.366748166259169</v>
      </c>
      <c r="I10" s="73">
        <v>11.449877750611247</v>
      </c>
      <c r="J10" s="86">
        <v>9.1809290953545233</v>
      </c>
      <c r="K10" s="85">
        <v>11.87460815047022</v>
      </c>
      <c r="L10" s="73">
        <v>10.70846394984326</v>
      </c>
      <c r="M10" s="86">
        <v>8.8087774294670851</v>
      </c>
      <c r="N10" s="85">
        <v>12.16793893129771</v>
      </c>
      <c r="O10" s="73">
        <v>11.545801526717558</v>
      </c>
      <c r="P10" s="86">
        <v>10.072519083969466</v>
      </c>
    </row>
    <row r="11" spans="1:16" x14ac:dyDescent="0.25">
      <c r="A11" s="82" t="s">
        <v>12</v>
      </c>
      <c r="B11" s="85">
        <v>11.355504587155963</v>
      </c>
      <c r="C11" s="73">
        <v>10.612385321100918</v>
      </c>
      <c r="D11" s="86">
        <v>8.7087155963302756</v>
      </c>
      <c r="E11" s="85">
        <v>10.61284046692607</v>
      </c>
      <c r="F11" s="73">
        <v>9.4533073929961091</v>
      </c>
      <c r="G11" s="86">
        <v>7.9280155642023349</v>
      </c>
      <c r="H11" s="85">
        <v>9.5936329588014981</v>
      </c>
      <c r="I11" s="73">
        <v>8.8408239700374533</v>
      </c>
      <c r="J11" s="86">
        <v>6.5767790262172285</v>
      </c>
      <c r="K11" s="85">
        <v>9.7263374485596703</v>
      </c>
      <c r="L11" s="73">
        <v>8.9855967078189298</v>
      </c>
      <c r="M11" s="86">
        <v>6.9423868312757202</v>
      </c>
      <c r="N11" s="85">
        <v>10.188340807174887</v>
      </c>
      <c r="O11" s="73">
        <v>9.1569506726457401</v>
      </c>
      <c r="P11" s="86">
        <v>8.0672645739910323</v>
      </c>
    </row>
    <row r="12" spans="1:16" x14ac:dyDescent="0.25">
      <c r="A12" s="82" t="s">
        <v>13</v>
      </c>
      <c r="B12" s="85">
        <v>12.320379146919432</v>
      </c>
      <c r="C12" s="73">
        <v>11.336018957345972</v>
      </c>
      <c r="D12" s="86">
        <v>9.367298578199053</v>
      </c>
      <c r="E12" s="85">
        <v>12.473443223443223</v>
      </c>
      <c r="F12" s="73">
        <v>11.206043956043956</v>
      </c>
      <c r="G12" s="86">
        <v>9.2829670329670328</v>
      </c>
      <c r="H12" s="85">
        <v>12.26679104477612</v>
      </c>
      <c r="I12" s="73">
        <v>11.224813432835822</v>
      </c>
      <c r="J12" s="86">
        <v>9.3013059701492544</v>
      </c>
      <c r="K12" s="85">
        <v>12.480353634577604</v>
      </c>
      <c r="L12" s="73">
        <v>11.267190569744598</v>
      </c>
      <c r="M12" s="86">
        <v>9.586444007858546</v>
      </c>
      <c r="N12" s="85">
        <v>12.49793388429752</v>
      </c>
      <c r="O12" s="73">
        <v>11.393595041322314</v>
      </c>
      <c r="P12" s="86">
        <v>10.131198347107437</v>
      </c>
    </row>
    <row r="13" spans="1:16" x14ac:dyDescent="0.25">
      <c r="A13" s="82" t="s">
        <v>14</v>
      </c>
      <c r="B13" s="85">
        <v>12.263513513513514</v>
      </c>
      <c r="C13" s="73">
        <v>9.2952702702702705</v>
      </c>
      <c r="D13" s="86">
        <v>8.1128378378378372</v>
      </c>
      <c r="E13" s="85">
        <v>11.104982206405694</v>
      </c>
      <c r="F13" s="73">
        <v>9.0978647686832748</v>
      </c>
      <c r="G13" s="86">
        <v>7.6613285883748521</v>
      </c>
      <c r="H13" s="85">
        <v>10.441634241245136</v>
      </c>
      <c r="I13" s="73">
        <v>9.0713359273670555</v>
      </c>
      <c r="J13" s="86">
        <v>7.7632944228274967</v>
      </c>
      <c r="K13" s="85">
        <v>10.586696562032884</v>
      </c>
      <c r="L13" s="73">
        <v>9.30642750373692</v>
      </c>
      <c r="M13" s="86">
        <v>8.2795216741405078</v>
      </c>
      <c r="N13" s="85">
        <v>10.645803698435277</v>
      </c>
      <c r="O13" s="73">
        <v>9.5021337126600276</v>
      </c>
      <c r="P13" s="86">
        <v>8.6443812233285922</v>
      </c>
    </row>
    <row r="14" spans="1:16" x14ac:dyDescent="0.25">
      <c r="A14" s="82" t="s">
        <v>19</v>
      </c>
      <c r="B14" s="85">
        <v>12.07451923076923</v>
      </c>
      <c r="C14" s="73">
        <v>10.432692307692308</v>
      </c>
      <c r="D14" s="86">
        <v>9.5576923076923084</v>
      </c>
      <c r="E14" s="85">
        <v>11.771929824561404</v>
      </c>
      <c r="F14" s="73">
        <v>10.557522123893806</v>
      </c>
      <c r="G14" s="86">
        <v>8.9247787610619476</v>
      </c>
      <c r="H14" s="85">
        <v>10.7</v>
      </c>
      <c r="I14" s="73">
        <v>9.1666666666666661</v>
      </c>
      <c r="J14" s="86">
        <v>8.3577777777777786</v>
      </c>
      <c r="K14" s="85">
        <v>11.020942408376964</v>
      </c>
      <c r="L14" s="73">
        <v>10.026178010471204</v>
      </c>
      <c r="M14" s="86">
        <v>9.3874345549738223</v>
      </c>
      <c r="N14" s="85">
        <v>11.159574468085106</v>
      </c>
      <c r="O14" s="73">
        <v>10.382978723404255</v>
      </c>
      <c r="P14" s="86">
        <v>9.9468085106382986</v>
      </c>
    </row>
    <row r="15" spans="1:16" x14ac:dyDescent="0.25">
      <c r="A15" s="79" t="s">
        <v>96</v>
      </c>
      <c r="B15" s="83" t="s">
        <v>106</v>
      </c>
      <c r="C15" s="75" t="s">
        <v>107</v>
      </c>
      <c r="D15" s="84" t="s">
        <v>108</v>
      </c>
      <c r="E15" s="83" t="s">
        <v>106</v>
      </c>
      <c r="F15" s="75" t="s">
        <v>107</v>
      </c>
      <c r="G15" s="84" t="s">
        <v>108</v>
      </c>
      <c r="H15" s="83" t="s">
        <v>106</v>
      </c>
      <c r="I15" s="75" t="s">
        <v>107</v>
      </c>
      <c r="J15" s="84" t="s">
        <v>108</v>
      </c>
      <c r="K15" s="83" t="s">
        <v>106</v>
      </c>
      <c r="L15" s="75" t="s">
        <v>107</v>
      </c>
      <c r="M15" s="84" t="s">
        <v>108</v>
      </c>
      <c r="N15" s="83" t="s">
        <v>106</v>
      </c>
      <c r="O15" s="75" t="s">
        <v>107</v>
      </c>
      <c r="P15" s="84" t="s">
        <v>108</v>
      </c>
    </row>
    <row r="16" spans="1:16" x14ac:dyDescent="0.25">
      <c r="A16" s="82" t="s">
        <v>17</v>
      </c>
      <c r="B16" s="85">
        <v>13.81447628458498</v>
      </c>
      <c r="C16" s="73">
        <v>11.967391304347826</v>
      </c>
      <c r="D16" s="86">
        <v>10.245553359683795</v>
      </c>
      <c r="E16" s="85">
        <v>13.453887011105746</v>
      </c>
      <c r="F16" s="73">
        <v>11.896668276195076</v>
      </c>
      <c r="G16" s="86">
        <v>9.9234669241912119</v>
      </c>
      <c r="H16" s="85">
        <v>13.449775533108866</v>
      </c>
      <c r="I16" s="73">
        <v>12.182379349046016</v>
      </c>
      <c r="J16" s="86">
        <v>10.136644219977553</v>
      </c>
      <c r="K16" s="85">
        <v>13.286630036630036</v>
      </c>
      <c r="L16" s="73">
        <v>12.031440781440782</v>
      </c>
      <c r="M16" s="86">
        <v>10.361721611721611</v>
      </c>
      <c r="N16" s="85">
        <v>13.361993769470406</v>
      </c>
      <c r="O16" s="73">
        <v>12.254517133956385</v>
      </c>
      <c r="P16" s="86">
        <v>11.071339563862928</v>
      </c>
    </row>
    <row r="17" spans="1:16" x14ac:dyDescent="0.25">
      <c r="A17" s="82" t="s">
        <v>18</v>
      </c>
      <c r="B17" s="85">
        <v>7.3128698224852071</v>
      </c>
      <c r="C17" s="73">
        <v>6.7477810650887573</v>
      </c>
      <c r="D17" s="86">
        <v>5.6412721893491122</v>
      </c>
      <c r="E17" s="85">
        <v>7.699524940617577</v>
      </c>
      <c r="F17" s="73">
        <v>6.7380952380952381</v>
      </c>
      <c r="G17" s="86">
        <v>5.6482142857142854</v>
      </c>
      <c r="H17" s="85">
        <v>7.5467775467775464</v>
      </c>
      <c r="I17" s="73">
        <v>6.6777546777546775</v>
      </c>
      <c r="J17" s="86">
        <v>5.493243243243243</v>
      </c>
      <c r="K17" s="85">
        <v>7.831047381546135</v>
      </c>
      <c r="L17" s="73">
        <v>6.8615960099750621</v>
      </c>
      <c r="M17" s="86">
        <v>5.7549875311720697</v>
      </c>
      <c r="N17" s="85">
        <v>7.7050067658998644</v>
      </c>
      <c r="O17" s="73">
        <v>6.8464140730717187</v>
      </c>
      <c r="P17" s="86">
        <v>5.984438430311231</v>
      </c>
    </row>
    <row r="18" spans="1:16" x14ac:dyDescent="0.25">
      <c r="A18" s="79" t="s">
        <v>110</v>
      </c>
      <c r="B18" s="83" t="s">
        <v>106</v>
      </c>
      <c r="C18" s="75" t="s">
        <v>107</v>
      </c>
      <c r="D18" s="84" t="s">
        <v>108</v>
      </c>
      <c r="E18" s="83" t="s">
        <v>106</v>
      </c>
      <c r="F18" s="75" t="s">
        <v>107</v>
      </c>
      <c r="G18" s="84" t="s">
        <v>108</v>
      </c>
      <c r="H18" s="83" t="s">
        <v>106</v>
      </c>
      <c r="I18" s="75" t="s">
        <v>107</v>
      </c>
      <c r="J18" s="84" t="s">
        <v>108</v>
      </c>
      <c r="K18" s="83" t="s">
        <v>106</v>
      </c>
      <c r="L18" s="75" t="s">
        <v>107</v>
      </c>
      <c r="M18" s="84" t="s">
        <v>108</v>
      </c>
      <c r="N18" s="83" t="s">
        <v>106</v>
      </c>
      <c r="O18" s="75" t="s">
        <v>107</v>
      </c>
      <c r="P18" s="84" t="s">
        <v>108</v>
      </c>
    </row>
    <row r="19" spans="1:16" x14ac:dyDescent="0.25">
      <c r="A19" s="82" t="s">
        <v>21</v>
      </c>
      <c r="B19" s="85">
        <v>12.319787985865725</v>
      </c>
      <c r="C19" s="73">
        <v>11.459363957597173</v>
      </c>
      <c r="D19" s="86">
        <v>9.9628975265017665</v>
      </c>
      <c r="E19" s="85">
        <v>12.120954003407155</v>
      </c>
      <c r="F19" s="73">
        <v>11.258943781942078</v>
      </c>
      <c r="G19" s="86">
        <v>9.4054514480408855</v>
      </c>
      <c r="H19" s="85">
        <v>12.320641282565131</v>
      </c>
      <c r="I19" s="73">
        <v>11.338677354709418</v>
      </c>
      <c r="J19" s="86">
        <v>9.0400801603206418</v>
      </c>
      <c r="K19" s="85">
        <v>12.076167076167076</v>
      </c>
      <c r="L19" s="73">
        <v>10.894348894348894</v>
      </c>
      <c r="M19" s="86">
        <v>8.9115479115479115</v>
      </c>
      <c r="N19" s="85">
        <v>12.225947521865889</v>
      </c>
      <c r="O19" s="73">
        <v>11.584548104956268</v>
      </c>
      <c r="P19" s="86">
        <v>10.051020408163266</v>
      </c>
    </row>
    <row r="20" spans="1:16" x14ac:dyDescent="0.25">
      <c r="A20" s="82" t="s">
        <v>22</v>
      </c>
      <c r="B20" s="85">
        <v>11.62087912087912</v>
      </c>
      <c r="C20" s="73">
        <v>10.968864468864469</v>
      </c>
      <c r="D20" s="86">
        <v>9.115384615384615</v>
      </c>
      <c r="E20" s="85">
        <v>11.154907975460123</v>
      </c>
      <c r="F20" s="73">
        <v>10.118098159509202</v>
      </c>
      <c r="G20" s="86">
        <v>8.6533742331288348</v>
      </c>
      <c r="H20" s="85">
        <v>10.145480225988701</v>
      </c>
      <c r="I20" s="73">
        <v>9.3460451977401124</v>
      </c>
      <c r="J20" s="86">
        <v>7.0819209039548019</v>
      </c>
      <c r="K20" s="85">
        <v>10.304075235109718</v>
      </c>
      <c r="L20" s="73">
        <v>9.4294670846394979</v>
      </c>
      <c r="M20" s="86">
        <v>7.4874608150470223</v>
      </c>
      <c r="N20" s="85">
        <v>10.594594594594595</v>
      </c>
      <c r="O20" s="73">
        <v>9.4898648648648649</v>
      </c>
      <c r="P20" s="86">
        <v>8.3040540540540544</v>
      </c>
    </row>
    <row r="21" spans="1:16" x14ac:dyDescent="0.25">
      <c r="A21" s="82" t="s">
        <v>23</v>
      </c>
      <c r="B21" s="85">
        <v>8.7777777777777786</v>
      </c>
      <c r="C21" s="73">
        <v>8.1111111111111107</v>
      </c>
      <c r="D21" s="86">
        <v>7.333333333333333</v>
      </c>
      <c r="E21" s="85">
        <v>11.666666666666666</v>
      </c>
      <c r="F21" s="73">
        <v>8.4444444444444446</v>
      </c>
      <c r="G21" s="86">
        <v>7.666666666666667</v>
      </c>
      <c r="H21" s="85">
        <v>11.333333333333334</v>
      </c>
      <c r="I21" s="73">
        <v>10.333333333333334</v>
      </c>
      <c r="J21" s="86">
        <v>9</v>
      </c>
      <c r="K21" s="85">
        <v>10.588235294117647</v>
      </c>
      <c r="L21" s="73">
        <v>9.8235294117647065</v>
      </c>
      <c r="M21" s="86">
        <v>8.7058823529411757</v>
      </c>
      <c r="N21" s="85">
        <v>11.107142857142858</v>
      </c>
      <c r="O21" s="73">
        <v>9.1785714285714288</v>
      </c>
      <c r="P21" s="86">
        <v>8.75</v>
      </c>
    </row>
    <row r="22" spans="1:16" x14ac:dyDescent="0.25">
      <c r="A22" s="82" t="s">
        <v>24</v>
      </c>
      <c r="B22" s="85">
        <v>12.238141650422353</v>
      </c>
      <c r="C22" s="73">
        <v>10.291747888239117</v>
      </c>
      <c r="D22" s="86">
        <v>8.697205977907732</v>
      </c>
      <c r="E22" s="85">
        <v>11.737674984783931</v>
      </c>
      <c r="F22" s="73">
        <v>10.066342057212417</v>
      </c>
      <c r="G22" s="86">
        <v>8.3673158855751666</v>
      </c>
      <c r="H22" s="85">
        <v>11.41</v>
      </c>
      <c r="I22" s="73">
        <v>10.179354838709678</v>
      </c>
      <c r="J22" s="86">
        <v>8.620322580645162</v>
      </c>
      <c r="K22" s="85">
        <v>11.560314061384725</v>
      </c>
      <c r="L22" s="73">
        <v>10.304782298358315</v>
      </c>
      <c r="M22" s="86">
        <v>8.9678800856531051</v>
      </c>
      <c r="N22" s="85">
        <v>11.623483226266952</v>
      </c>
      <c r="O22" s="73">
        <v>10.491434689507495</v>
      </c>
      <c r="P22" s="86">
        <v>9.4650249821556027</v>
      </c>
    </row>
    <row r="23" spans="1:16" x14ac:dyDescent="0.25">
      <c r="A23" s="82" t="s">
        <v>25</v>
      </c>
      <c r="B23" s="85">
        <v>12.284345047923322</v>
      </c>
      <c r="C23" s="73">
        <v>10.833865814696486</v>
      </c>
      <c r="D23" s="86">
        <v>9.4952076677316288</v>
      </c>
      <c r="E23" s="85">
        <v>12.081896551724139</v>
      </c>
      <c r="F23" s="73">
        <v>10.91184971098266</v>
      </c>
      <c r="G23" s="86">
        <v>9.0679190751445091</v>
      </c>
      <c r="H23" s="85">
        <v>11.146084337349398</v>
      </c>
      <c r="I23" s="73">
        <v>9.9262048192771086</v>
      </c>
      <c r="J23" s="86">
        <v>8.6972891566265051</v>
      </c>
      <c r="K23" s="85">
        <v>11.70945945945946</v>
      </c>
      <c r="L23" s="73">
        <v>10.690878378378379</v>
      </c>
      <c r="M23" s="86">
        <v>9.6638513513513509</v>
      </c>
      <c r="N23" s="85">
        <v>11.622413793103448</v>
      </c>
      <c r="O23" s="73">
        <v>10.75344827586207</v>
      </c>
      <c r="P23" s="86">
        <v>10.012068965517241</v>
      </c>
    </row>
    <row r="24" spans="1:16" x14ac:dyDescent="0.25">
      <c r="A24" s="79" t="s">
        <v>91</v>
      </c>
      <c r="B24" s="83" t="s">
        <v>106</v>
      </c>
      <c r="C24" s="75" t="s">
        <v>107</v>
      </c>
      <c r="D24" s="84" t="s">
        <v>108</v>
      </c>
      <c r="E24" s="83" t="s">
        <v>106</v>
      </c>
      <c r="F24" s="75" t="s">
        <v>107</v>
      </c>
      <c r="G24" s="84" t="s">
        <v>108</v>
      </c>
      <c r="H24" s="83" t="s">
        <v>106</v>
      </c>
      <c r="I24" s="75" t="s">
        <v>107</v>
      </c>
      <c r="J24" s="84" t="s">
        <v>108</v>
      </c>
      <c r="K24" s="83" t="s">
        <v>106</v>
      </c>
      <c r="L24" s="75" t="s">
        <v>107</v>
      </c>
      <c r="M24" s="84" t="s">
        <v>108</v>
      </c>
      <c r="N24" s="83" t="s">
        <v>106</v>
      </c>
      <c r="O24" s="75" t="s">
        <v>107</v>
      </c>
      <c r="P24" s="84" t="s">
        <v>108</v>
      </c>
    </row>
    <row r="25" spans="1:16" x14ac:dyDescent="0.25">
      <c r="A25" s="82" t="s">
        <v>27</v>
      </c>
      <c r="B25" s="85">
        <v>12.513488372093024</v>
      </c>
      <c r="C25" s="73">
        <v>10.83093023255814</v>
      </c>
      <c r="D25" s="86">
        <v>9.1348837209302332</v>
      </c>
      <c r="E25" s="85">
        <v>11.962331649831651</v>
      </c>
      <c r="F25" s="73">
        <v>10.466301600673969</v>
      </c>
      <c r="G25" s="86">
        <v>8.6227885425442299</v>
      </c>
      <c r="H25" s="85">
        <v>11.509467195068252</v>
      </c>
      <c r="I25" s="73">
        <v>10.324526640246587</v>
      </c>
      <c r="J25" s="86">
        <v>8.4407749889916328</v>
      </c>
      <c r="K25" s="85">
        <v>11.536422200198215</v>
      </c>
      <c r="L25" s="73">
        <v>10.344400396432111</v>
      </c>
      <c r="M25" s="86">
        <v>8.7698216055500495</v>
      </c>
      <c r="N25" s="85">
        <v>11.73600209314495</v>
      </c>
      <c r="O25" s="73">
        <v>10.654369440083725</v>
      </c>
      <c r="P25" s="86">
        <v>9.4947671376242813</v>
      </c>
    </row>
    <row r="26" spans="1:16" x14ac:dyDescent="0.25">
      <c r="A26" s="82" t="s">
        <v>28</v>
      </c>
      <c r="B26" s="85">
        <v>10.818734793187348</v>
      </c>
      <c r="C26" s="73">
        <v>9.940389294403893</v>
      </c>
      <c r="D26" s="86">
        <v>8.7980535279805352</v>
      </c>
      <c r="E26" s="85">
        <v>10.938405797101449</v>
      </c>
      <c r="F26" s="73">
        <v>10.131642512077295</v>
      </c>
      <c r="G26" s="86">
        <v>8.82487922705314</v>
      </c>
      <c r="H26" s="85">
        <v>10.643646408839778</v>
      </c>
      <c r="I26" s="73">
        <v>9.7361878453038671</v>
      </c>
      <c r="J26" s="86">
        <v>8.5400552486187848</v>
      </c>
      <c r="K26" s="85">
        <v>11.240298507462686</v>
      </c>
      <c r="L26" s="73">
        <v>10.246268656716419</v>
      </c>
      <c r="M26" s="86">
        <v>9.1417910447761201</v>
      </c>
      <c r="N26" s="85">
        <v>11.007836990595612</v>
      </c>
      <c r="O26" s="73">
        <v>10.224137931034482</v>
      </c>
      <c r="P26" s="86">
        <v>9.4028213166144194</v>
      </c>
    </row>
    <row r="27" spans="1:16" x14ac:dyDescent="0.25">
      <c r="A27" s="82" t="s">
        <v>29</v>
      </c>
      <c r="B27" s="85">
        <v>10.133333333333333</v>
      </c>
      <c r="C27" s="73">
        <v>9.4</v>
      </c>
      <c r="D27" s="86">
        <v>8.704761904761904</v>
      </c>
      <c r="E27" s="85">
        <v>10.613636363636363</v>
      </c>
      <c r="F27" s="73">
        <v>9.7159090909090917</v>
      </c>
      <c r="G27" s="86">
        <v>9.1590909090909083</v>
      </c>
      <c r="H27" s="85">
        <v>10.303030303030303</v>
      </c>
      <c r="I27" s="73">
        <v>9.8787878787878789</v>
      </c>
      <c r="J27" s="86">
        <v>9.7727272727272734</v>
      </c>
      <c r="K27" s="85">
        <v>11.114754098360656</v>
      </c>
      <c r="L27" s="73">
        <v>10.278688524590164</v>
      </c>
      <c r="M27" s="86">
        <v>9.2950819672131146</v>
      </c>
      <c r="N27" s="85">
        <v>9.3013698630136989</v>
      </c>
      <c r="O27" s="73">
        <v>8.5479452054794525</v>
      </c>
      <c r="P27" s="86">
        <v>8.2328767123287676</v>
      </c>
    </row>
    <row r="28" spans="1:16" x14ac:dyDescent="0.25">
      <c r="A28" s="82" t="s">
        <v>26</v>
      </c>
      <c r="B28" s="85">
        <v>14.397058823529411</v>
      </c>
      <c r="C28" s="73">
        <v>12.485294117647058</v>
      </c>
      <c r="D28" s="86">
        <v>11.191176470588236</v>
      </c>
      <c r="E28" s="85">
        <v>13.171428571428571</v>
      </c>
      <c r="F28" s="73">
        <v>11.471428571428572</v>
      </c>
      <c r="G28" s="86">
        <v>10.457142857142857</v>
      </c>
      <c r="H28" s="85">
        <v>12.366666666666667</v>
      </c>
      <c r="I28" s="73">
        <v>11.322222222222223</v>
      </c>
      <c r="J28" s="86">
        <v>9.8333333333333339</v>
      </c>
      <c r="K28" s="85">
        <v>12.307692307692308</v>
      </c>
      <c r="L28" s="73">
        <v>10.615384615384615</v>
      </c>
      <c r="M28" s="86">
        <v>10.038461538461538</v>
      </c>
      <c r="N28" s="85">
        <v>12.731707317073171</v>
      </c>
      <c r="O28" s="73">
        <v>11.75609756097561</v>
      </c>
      <c r="P28" s="86">
        <v>10.902439024390244</v>
      </c>
    </row>
    <row r="29" spans="1:16" x14ac:dyDescent="0.25">
      <c r="A29" s="79" t="s">
        <v>91</v>
      </c>
      <c r="B29" s="83" t="s">
        <v>106</v>
      </c>
      <c r="C29" s="75" t="s">
        <v>107</v>
      </c>
      <c r="D29" s="84" t="s">
        <v>108</v>
      </c>
      <c r="E29" s="83" t="s">
        <v>106</v>
      </c>
      <c r="F29" s="75" t="s">
        <v>107</v>
      </c>
      <c r="G29" s="84" t="s">
        <v>108</v>
      </c>
      <c r="H29" s="83" t="s">
        <v>106</v>
      </c>
      <c r="I29" s="75" t="s">
        <v>107</v>
      </c>
      <c r="J29" s="84" t="s">
        <v>108</v>
      </c>
      <c r="K29" s="83" t="s">
        <v>106</v>
      </c>
      <c r="L29" s="75" t="s">
        <v>107</v>
      </c>
      <c r="M29" s="84" t="s">
        <v>108</v>
      </c>
      <c r="N29" s="83" t="s">
        <v>106</v>
      </c>
      <c r="O29" s="75" t="s">
        <v>107</v>
      </c>
      <c r="P29" s="84" t="s">
        <v>108</v>
      </c>
    </row>
    <row r="30" spans="1:16" x14ac:dyDescent="0.25">
      <c r="A30" s="82" t="s">
        <v>31</v>
      </c>
      <c r="B30" s="85">
        <v>12.023584905660377</v>
      </c>
      <c r="C30" s="73">
        <v>10.59433962264151</v>
      </c>
      <c r="D30" s="86">
        <v>9.4481132075471699</v>
      </c>
      <c r="E30" s="85">
        <v>11.369444444444444</v>
      </c>
      <c r="F30" s="73">
        <v>9.9972222222222218</v>
      </c>
      <c r="G30" s="86">
        <v>9.1638888888888896</v>
      </c>
      <c r="H30" s="85">
        <v>10.754098360655737</v>
      </c>
      <c r="I30" s="73">
        <v>9.7677595628415297</v>
      </c>
      <c r="J30" s="86">
        <v>8.7322404371584703</v>
      </c>
      <c r="K30" s="85">
        <v>10.844370860927153</v>
      </c>
      <c r="L30" s="73">
        <v>9.943708609271523</v>
      </c>
      <c r="M30" s="86">
        <v>8.8509933774834444</v>
      </c>
      <c r="N30" s="85">
        <v>10.846456692913385</v>
      </c>
      <c r="O30" s="73">
        <v>10.161417322834646</v>
      </c>
      <c r="P30" s="86">
        <v>9.3228346456692908</v>
      </c>
    </row>
    <row r="31" spans="1:16" x14ac:dyDescent="0.25">
      <c r="A31" s="82" t="s">
        <v>32</v>
      </c>
      <c r="B31" s="85">
        <v>13.156906077348067</v>
      </c>
      <c r="C31" s="73">
        <v>10.952486187845304</v>
      </c>
      <c r="D31" s="86">
        <v>9.3823204419889503</v>
      </c>
      <c r="E31" s="85">
        <v>12.596934174932372</v>
      </c>
      <c r="F31" s="73">
        <v>10.99639314697926</v>
      </c>
      <c r="G31" s="86">
        <v>9.2137060414788099</v>
      </c>
      <c r="H31" s="85">
        <v>11.931707317073171</v>
      </c>
      <c r="I31" s="73">
        <v>10.630243902439025</v>
      </c>
      <c r="J31" s="86">
        <v>8.8292682926829276</v>
      </c>
      <c r="K31" s="85">
        <v>12.036951501154734</v>
      </c>
      <c r="L31" s="73">
        <v>10.643187066974596</v>
      </c>
      <c r="M31" s="86">
        <v>9.0450346420323324</v>
      </c>
      <c r="N31" s="85">
        <v>12.058375634517766</v>
      </c>
      <c r="O31" s="73">
        <v>10.786802030456853</v>
      </c>
      <c r="P31" s="86">
        <v>9.6687817258883246</v>
      </c>
    </row>
    <row r="32" spans="1:16" x14ac:dyDescent="0.25">
      <c r="A32" s="82" t="s">
        <v>33</v>
      </c>
      <c r="B32" s="85">
        <v>12.361538461538462</v>
      </c>
      <c r="C32" s="73">
        <v>10.756643356643357</v>
      </c>
      <c r="D32" s="86">
        <v>9.106293706293707</v>
      </c>
      <c r="E32" s="85">
        <v>12.008843537414966</v>
      </c>
      <c r="F32" s="73">
        <v>10.210204081632654</v>
      </c>
      <c r="G32" s="86">
        <v>8.4877551020408166</v>
      </c>
      <c r="H32" s="85">
        <v>11.564049586776859</v>
      </c>
      <c r="I32" s="73">
        <v>10.269283746556473</v>
      </c>
      <c r="J32" s="86">
        <v>8.204545454545455</v>
      </c>
      <c r="K32" s="85">
        <v>12.249180327868853</v>
      </c>
      <c r="L32" s="73">
        <v>10.816393442622951</v>
      </c>
      <c r="M32" s="86">
        <v>9.2016393442622952</v>
      </c>
      <c r="N32" s="85">
        <v>12.1082910321489</v>
      </c>
      <c r="O32" s="73">
        <v>10.818950930626057</v>
      </c>
      <c r="P32" s="86">
        <v>9.654822335025381</v>
      </c>
    </row>
    <row r="33" spans="1:16" x14ac:dyDescent="0.25">
      <c r="A33" s="82" t="s">
        <v>34</v>
      </c>
      <c r="B33" s="85">
        <v>10.216216216216216</v>
      </c>
      <c r="C33" s="73">
        <v>10.054054054054054</v>
      </c>
      <c r="D33" s="86">
        <v>8.3243243243243246</v>
      </c>
      <c r="E33" s="85">
        <v>10.450980392156863</v>
      </c>
      <c r="F33" s="73">
        <v>10.03921568627451</v>
      </c>
      <c r="G33" s="86">
        <v>9.6078431372549016</v>
      </c>
      <c r="H33" s="85">
        <v>11.883720930232558</v>
      </c>
      <c r="I33" s="73">
        <v>11.465116279069768</v>
      </c>
      <c r="J33" s="86">
        <v>11.325581395348838</v>
      </c>
      <c r="K33" s="85">
        <v>11.72972972972973</v>
      </c>
      <c r="L33" s="73">
        <v>11.72972972972973</v>
      </c>
      <c r="M33" s="86">
        <v>11.486486486486486</v>
      </c>
      <c r="N33" s="85">
        <v>10.681818181818182</v>
      </c>
      <c r="O33" s="73">
        <v>9.954545454545455</v>
      </c>
      <c r="P33" s="86">
        <v>9.954545454545455</v>
      </c>
    </row>
    <row r="34" spans="1:16" x14ac:dyDescent="0.25">
      <c r="A34" s="82" t="s">
        <v>35</v>
      </c>
      <c r="B34" s="85">
        <v>11.405405405405405</v>
      </c>
      <c r="C34" s="73">
        <v>10.478501228501228</v>
      </c>
      <c r="D34" s="86">
        <v>8.8255528255528262</v>
      </c>
      <c r="E34" s="85">
        <v>10.606310013717421</v>
      </c>
      <c r="F34" s="73">
        <v>9.7750342935528121</v>
      </c>
      <c r="G34" s="86">
        <v>7.6502057613168724</v>
      </c>
      <c r="H34" s="85">
        <v>10.548387096774194</v>
      </c>
      <c r="I34" s="73">
        <v>9.7110799438990174</v>
      </c>
      <c r="J34" s="86">
        <v>7.96984572230014</v>
      </c>
      <c r="K34" s="85">
        <v>10.367478510028654</v>
      </c>
      <c r="L34" s="73">
        <v>9.5787965616045838</v>
      </c>
      <c r="M34" s="86">
        <v>8.098137535816619</v>
      </c>
      <c r="N34" s="85">
        <v>10.872027972027972</v>
      </c>
      <c r="O34" s="73">
        <v>10.1993006993007</v>
      </c>
      <c r="P34" s="86">
        <v>9.0545454545454547</v>
      </c>
    </row>
    <row r="35" spans="1:16" x14ac:dyDescent="0.25">
      <c r="A35" s="82" t="s">
        <v>36</v>
      </c>
      <c r="B35" s="85">
        <v>10.181034482758621</v>
      </c>
      <c r="C35" s="73">
        <v>9.7155172413793096</v>
      </c>
      <c r="D35" s="86">
        <v>8.8706896551724146</v>
      </c>
      <c r="E35" s="85">
        <v>11.485981308411215</v>
      </c>
      <c r="F35" s="73">
        <v>10.850467289719626</v>
      </c>
      <c r="G35" s="86">
        <v>10.495327102803738</v>
      </c>
      <c r="H35" s="85">
        <v>12.125</v>
      </c>
      <c r="I35" s="73">
        <v>11.8125</v>
      </c>
      <c r="J35" s="86">
        <v>11.75</v>
      </c>
      <c r="K35" s="85">
        <v>12.580645161290322</v>
      </c>
      <c r="L35" s="73">
        <v>12.14516129032258</v>
      </c>
      <c r="M35" s="86">
        <v>11.451612903225806</v>
      </c>
      <c r="N35" s="85">
        <v>11.626373626373626</v>
      </c>
      <c r="O35" s="73">
        <v>11.340659340659341</v>
      </c>
      <c r="P35" s="86">
        <v>10.87912087912088</v>
      </c>
    </row>
    <row r="36" spans="1:16" x14ac:dyDescent="0.25">
      <c r="A36" s="82" t="s">
        <v>37</v>
      </c>
      <c r="B36" s="85">
        <v>5.8571428571428568</v>
      </c>
      <c r="C36" s="73">
        <v>4.1428571428571432</v>
      </c>
      <c r="D36" s="86">
        <v>3.7142857142857144</v>
      </c>
      <c r="E36" s="85">
        <v>4.5</v>
      </c>
      <c r="F36" s="76"/>
      <c r="G36" s="92"/>
      <c r="H36" s="85">
        <v>3.2</v>
      </c>
      <c r="I36" s="73">
        <v>1.2</v>
      </c>
      <c r="J36" s="86">
        <v>1.2</v>
      </c>
      <c r="K36" s="85">
        <v>3.75</v>
      </c>
      <c r="L36" s="73">
        <v>1.3125</v>
      </c>
      <c r="M36" s="86">
        <v>1.125</v>
      </c>
      <c r="N36" s="85">
        <v>3.8</v>
      </c>
      <c r="O36" s="73">
        <v>0</v>
      </c>
      <c r="P36" s="86">
        <v>0</v>
      </c>
    </row>
    <row r="37" spans="1:16" x14ac:dyDescent="0.25">
      <c r="A37" s="79" t="s">
        <v>98</v>
      </c>
      <c r="B37" s="83" t="s">
        <v>106</v>
      </c>
      <c r="C37" s="75" t="s">
        <v>107</v>
      </c>
      <c r="D37" s="84" t="s">
        <v>108</v>
      </c>
      <c r="E37" s="83" t="s">
        <v>106</v>
      </c>
      <c r="F37" s="75" t="s">
        <v>107</v>
      </c>
      <c r="G37" s="84" t="s">
        <v>108</v>
      </c>
      <c r="H37" s="83" t="s">
        <v>106</v>
      </c>
      <c r="I37" s="75" t="s">
        <v>107</v>
      </c>
      <c r="J37" s="84" t="s">
        <v>108</v>
      </c>
      <c r="K37" s="83" t="s">
        <v>106</v>
      </c>
      <c r="L37" s="75" t="s">
        <v>107</v>
      </c>
      <c r="M37" s="84" t="s">
        <v>108</v>
      </c>
      <c r="N37" s="83" t="s">
        <v>106</v>
      </c>
      <c r="O37" s="75" t="s">
        <v>107</v>
      </c>
      <c r="P37" s="84" t="s">
        <v>108</v>
      </c>
    </row>
    <row r="38" spans="1:16" x14ac:dyDescent="0.25">
      <c r="A38" s="82" t="s">
        <v>99</v>
      </c>
      <c r="B38" s="85">
        <v>12.426257753273605</v>
      </c>
      <c r="C38" s="73">
        <v>10.70882150241213</v>
      </c>
      <c r="D38" s="86">
        <v>9.1254307374224677</v>
      </c>
      <c r="E38" s="85">
        <v>11.904364569961489</v>
      </c>
      <c r="F38" s="73">
        <v>10.415221579961464</v>
      </c>
      <c r="G38" s="86">
        <v>8.6191393705844579</v>
      </c>
      <c r="H38" s="85">
        <v>11.509042196918955</v>
      </c>
      <c r="I38" s="73">
        <v>10.367716008037508</v>
      </c>
      <c r="J38" s="86">
        <v>8.5981245813797731</v>
      </c>
      <c r="K38" s="85">
        <v>11.532936507936508</v>
      </c>
      <c r="L38" s="73">
        <v>10.396825396825397</v>
      </c>
      <c r="M38" s="86">
        <v>8.9146825396825395</v>
      </c>
      <c r="N38" s="85">
        <v>11.784172661870503</v>
      </c>
      <c r="O38" s="73">
        <v>10.737410071942445</v>
      </c>
      <c r="P38" s="86">
        <v>9.6726618705035978</v>
      </c>
    </row>
    <row r="39" spans="1:16" ht="15.75" thickBot="1" x14ac:dyDescent="0.3">
      <c r="A39" s="82" t="s">
        <v>100</v>
      </c>
      <c r="B39" s="89">
        <v>11.908326661329063</v>
      </c>
      <c r="C39" s="90">
        <v>10.604483586869495</v>
      </c>
      <c r="D39" s="91">
        <v>9.0548438751000795</v>
      </c>
      <c r="E39" s="89">
        <v>11.659778597785978</v>
      </c>
      <c r="F39" s="90">
        <v>10.399926144756277</v>
      </c>
      <c r="G39" s="91">
        <v>8.771048744460856</v>
      </c>
      <c r="H39" s="89">
        <v>11.226618705035971</v>
      </c>
      <c r="I39" s="90">
        <v>10.115107913669064</v>
      </c>
      <c r="J39" s="91">
        <v>8.4020783373301366</v>
      </c>
      <c r="K39" s="89">
        <v>11.451271186440678</v>
      </c>
      <c r="L39" s="90">
        <v>10.263135593220339</v>
      </c>
      <c r="M39" s="91">
        <v>8.775847457627119</v>
      </c>
      <c r="N39" s="89">
        <v>11.343092406221409</v>
      </c>
      <c r="O39" s="90">
        <v>10.334400731930467</v>
      </c>
      <c r="P39" s="91">
        <v>9.2328453796889303</v>
      </c>
    </row>
    <row r="41" spans="1:16" x14ac:dyDescent="0.25">
      <c r="A41" s="53" t="s">
        <v>113</v>
      </c>
      <c r="B41" s="65" t="s">
        <v>114</v>
      </c>
      <c r="C41" s="65"/>
      <c r="D41" s="65"/>
      <c r="E41" s="65"/>
      <c r="F41" s="65"/>
      <c r="G41" s="65"/>
    </row>
    <row r="42" spans="1:16" x14ac:dyDescent="0.25">
      <c r="A42" s="53" t="s">
        <v>115</v>
      </c>
      <c r="B42" s="65" t="s">
        <v>117</v>
      </c>
      <c r="C42" s="65"/>
      <c r="D42" s="65"/>
      <c r="E42" s="65"/>
      <c r="F42" s="65"/>
      <c r="G42" s="65"/>
    </row>
    <row r="43" spans="1:16" x14ac:dyDescent="0.25">
      <c r="A43" s="53" t="s">
        <v>108</v>
      </c>
      <c r="B43" s="65" t="s">
        <v>116</v>
      </c>
      <c r="C43" s="65"/>
      <c r="D43" s="65"/>
      <c r="E43" s="65"/>
      <c r="F43" s="65"/>
      <c r="G43" s="65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zoomScale="85" zoomScaleNormal="85" workbookViewId="0">
      <selection sqref="A1:XFD1048576"/>
    </sheetView>
  </sheetViews>
  <sheetFormatPr defaultRowHeight="15" x14ac:dyDescent="0.25"/>
  <cols>
    <col min="1" max="1" width="36.85546875" style="46" customWidth="1"/>
    <col min="4" max="4" width="9.140625" style="101"/>
    <col min="7" max="7" width="9.140625" style="101"/>
    <col min="10" max="10" width="9.140625" style="101"/>
    <col min="13" max="13" width="9.140625" style="101"/>
    <col min="16" max="16" width="9.140625" style="101"/>
  </cols>
  <sheetData>
    <row r="1" spans="1:20" ht="15.75" thickBot="1" x14ac:dyDescent="0.3">
      <c r="A1" s="77" t="s">
        <v>112</v>
      </c>
      <c r="B1" s="72"/>
      <c r="C1" s="72"/>
      <c r="E1" s="72"/>
      <c r="F1" s="72"/>
      <c r="H1" s="72"/>
      <c r="I1" s="72"/>
      <c r="K1" s="72"/>
      <c r="L1" s="72"/>
      <c r="N1" s="72"/>
      <c r="O1" s="72"/>
    </row>
    <row r="2" spans="1:20" s="65" customFormat="1" x14ac:dyDescent="0.25">
      <c r="A2" s="78" t="s">
        <v>111</v>
      </c>
      <c r="B2" s="140" t="s">
        <v>1</v>
      </c>
      <c r="C2" s="141"/>
      <c r="D2" s="142"/>
      <c r="E2" s="140" t="s">
        <v>2</v>
      </c>
      <c r="F2" s="141"/>
      <c r="G2" s="142"/>
      <c r="H2" s="140" t="s">
        <v>3</v>
      </c>
      <c r="I2" s="141"/>
      <c r="J2" s="142"/>
      <c r="K2" s="140" t="s">
        <v>4</v>
      </c>
      <c r="L2" s="141"/>
      <c r="M2" s="142"/>
      <c r="N2" s="140" t="s">
        <v>5</v>
      </c>
      <c r="O2" s="141"/>
      <c r="P2" s="142"/>
    </row>
    <row r="3" spans="1:20" x14ac:dyDescent="0.25">
      <c r="A3" s="79" t="s">
        <v>90</v>
      </c>
      <c r="B3" s="93" t="s">
        <v>120</v>
      </c>
      <c r="C3" s="94" t="s">
        <v>119</v>
      </c>
      <c r="D3" s="102" t="s">
        <v>118</v>
      </c>
      <c r="E3" s="93" t="s">
        <v>120</v>
      </c>
      <c r="F3" s="94" t="s">
        <v>119</v>
      </c>
      <c r="G3" s="102" t="s">
        <v>118</v>
      </c>
      <c r="H3" s="93" t="s">
        <v>118</v>
      </c>
      <c r="I3" s="94" t="s">
        <v>119</v>
      </c>
      <c r="J3" s="102" t="s">
        <v>118</v>
      </c>
      <c r="K3" s="93" t="s">
        <v>120</v>
      </c>
      <c r="L3" s="94" t="s">
        <v>119</v>
      </c>
      <c r="M3" s="102" t="s">
        <v>118</v>
      </c>
      <c r="N3" s="93" t="s">
        <v>120</v>
      </c>
      <c r="O3" s="94" t="s">
        <v>119</v>
      </c>
      <c r="P3" s="102" t="s">
        <v>118</v>
      </c>
    </row>
    <row r="4" spans="1:20" s="72" customFormat="1" x14ac:dyDescent="0.25">
      <c r="A4" s="80" t="s">
        <v>109</v>
      </c>
      <c r="B4" s="97">
        <v>32907</v>
      </c>
      <c r="C4" s="95">
        <v>2701</v>
      </c>
      <c r="D4" s="103">
        <v>2742.25000000002</v>
      </c>
      <c r="E4" s="97">
        <v>34346</v>
      </c>
      <c r="F4" s="95">
        <v>2913</v>
      </c>
      <c r="G4" s="103">
        <v>2862.166666666692</v>
      </c>
      <c r="H4" s="97">
        <v>31227.5</v>
      </c>
      <c r="I4" s="95">
        <v>2744</v>
      </c>
      <c r="J4" s="103">
        <v>2602.2916666666652</v>
      </c>
      <c r="K4" s="97">
        <v>28060</v>
      </c>
      <c r="L4" s="95">
        <v>2444</v>
      </c>
      <c r="M4" s="103">
        <v>2338.3333333333226</v>
      </c>
      <c r="N4" s="97">
        <v>27140</v>
      </c>
      <c r="O4" s="95">
        <v>2344</v>
      </c>
      <c r="P4" s="103">
        <v>2261.6666666666533</v>
      </c>
    </row>
    <row r="5" spans="1:20" x14ac:dyDescent="0.25">
      <c r="A5" s="79" t="s">
        <v>0</v>
      </c>
      <c r="B5" s="93" t="s">
        <v>120</v>
      </c>
      <c r="C5" s="94" t="s">
        <v>119</v>
      </c>
      <c r="D5" s="102" t="s">
        <v>118</v>
      </c>
      <c r="E5" s="93" t="s">
        <v>120</v>
      </c>
      <c r="F5" s="94" t="s">
        <v>119</v>
      </c>
      <c r="G5" s="102" t="s">
        <v>118</v>
      </c>
      <c r="H5" s="93" t="s">
        <v>120</v>
      </c>
      <c r="I5" s="94" t="s">
        <v>119</v>
      </c>
      <c r="J5" s="102" t="s">
        <v>118</v>
      </c>
      <c r="K5" s="93" t="s">
        <v>120</v>
      </c>
      <c r="L5" s="94" t="s">
        <v>119</v>
      </c>
      <c r="M5" s="102" t="s">
        <v>118</v>
      </c>
      <c r="N5" s="93" t="s">
        <v>120</v>
      </c>
      <c r="O5" s="94" t="s">
        <v>119</v>
      </c>
      <c r="P5" s="102" t="s">
        <v>118</v>
      </c>
    </row>
    <row r="6" spans="1:20" x14ac:dyDescent="0.25">
      <c r="A6" s="81" t="s">
        <v>6</v>
      </c>
      <c r="B6" s="97">
        <v>22277.5</v>
      </c>
      <c r="C6" s="95">
        <v>1883</v>
      </c>
      <c r="D6" s="103">
        <v>1856.4583333333171</v>
      </c>
      <c r="E6" s="97">
        <v>23740</v>
      </c>
      <c r="F6" s="95">
        <v>2041</v>
      </c>
      <c r="G6" s="103">
        <v>1978.333333333321</v>
      </c>
      <c r="H6" s="97">
        <v>21397</v>
      </c>
      <c r="I6" s="95">
        <v>1924</v>
      </c>
      <c r="J6" s="103">
        <v>1783.0833333333217</v>
      </c>
      <c r="K6" s="97">
        <v>20650.5</v>
      </c>
      <c r="L6" s="95">
        <v>1800</v>
      </c>
      <c r="M6" s="103">
        <v>1720.8749999999907</v>
      </c>
      <c r="N6" s="97">
        <v>18466</v>
      </c>
      <c r="O6" s="95">
        <v>1613</v>
      </c>
      <c r="P6" s="103">
        <v>1538.8333333333287</v>
      </c>
    </row>
    <row r="7" spans="1:20" x14ac:dyDescent="0.25">
      <c r="A7" s="81" t="s">
        <v>7</v>
      </c>
      <c r="B7" s="97">
        <v>8929.5</v>
      </c>
      <c r="C7" s="95">
        <v>650</v>
      </c>
      <c r="D7" s="103">
        <v>744.12499999999955</v>
      </c>
      <c r="E7" s="97">
        <v>9370</v>
      </c>
      <c r="F7" s="95">
        <v>743</v>
      </c>
      <c r="G7" s="103">
        <v>780.83333333333621</v>
      </c>
      <c r="H7" s="97">
        <v>8645</v>
      </c>
      <c r="I7" s="95">
        <v>700</v>
      </c>
      <c r="J7" s="103">
        <v>720.41666666666697</v>
      </c>
      <c r="K7" s="97">
        <v>5740</v>
      </c>
      <c r="L7" s="95">
        <v>481</v>
      </c>
      <c r="M7" s="103">
        <v>478.33333333333201</v>
      </c>
      <c r="N7" s="97">
        <v>6915.5</v>
      </c>
      <c r="O7" s="95">
        <v>558</v>
      </c>
      <c r="P7" s="103">
        <v>576.29166666666561</v>
      </c>
    </row>
    <row r="8" spans="1:20" x14ac:dyDescent="0.25">
      <c r="A8" s="81" t="s">
        <v>8</v>
      </c>
      <c r="B8" s="97">
        <v>1694</v>
      </c>
      <c r="C8" s="95">
        <v>167</v>
      </c>
      <c r="D8" s="103">
        <v>141.1666666666666</v>
      </c>
      <c r="E8" s="97">
        <v>1236</v>
      </c>
      <c r="F8" s="95">
        <v>129</v>
      </c>
      <c r="G8" s="103">
        <v>102.99999999999994</v>
      </c>
      <c r="H8" s="97">
        <v>1185.5</v>
      </c>
      <c r="I8" s="95">
        <v>120</v>
      </c>
      <c r="J8" s="103">
        <v>98.791666666666671</v>
      </c>
      <c r="K8" s="97">
        <v>1669.5</v>
      </c>
      <c r="L8" s="95">
        <v>163</v>
      </c>
      <c r="M8" s="103">
        <v>139.12499999999994</v>
      </c>
      <c r="N8" s="97">
        <v>1758.5</v>
      </c>
      <c r="O8" s="95">
        <v>173</v>
      </c>
      <c r="P8" s="103">
        <v>146.54166666666671</v>
      </c>
    </row>
    <row r="9" spans="1:20" ht="15.75" thickBot="1" x14ac:dyDescent="0.3">
      <c r="A9" s="79" t="s">
        <v>15</v>
      </c>
      <c r="B9" s="93" t="s">
        <v>120</v>
      </c>
      <c r="C9" s="94" t="s">
        <v>119</v>
      </c>
      <c r="D9" s="102" t="s">
        <v>118</v>
      </c>
      <c r="E9" s="93" t="s">
        <v>120</v>
      </c>
      <c r="F9" s="94" t="s">
        <v>119</v>
      </c>
      <c r="G9" s="102" t="s">
        <v>118</v>
      </c>
      <c r="H9" s="93" t="s">
        <v>120</v>
      </c>
      <c r="I9" s="94" t="s">
        <v>119</v>
      </c>
      <c r="J9" s="102" t="s">
        <v>118</v>
      </c>
      <c r="K9" s="93" t="s">
        <v>120</v>
      </c>
      <c r="L9" s="94" t="s">
        <v>119</v>
      </c>
      <c r="M9" s="102" t="s">
        <v>118</v>
      </c>
      <c r="N9" s="93" t="s">
        <v>120</v>
      </c>
      <c r="O9" s="94" t="s">
        <v>119</v>
      </c>
      <c r="P9" s="102" t="s">
        <v>118</v>
      </c>
    </row>
    <row r="10" spans="1:20" ht="15.75" thickBot="1" x14ac:dyDescent="0.3">
      <c r="A10" s="82" t="s">
        <v>11</v>
      </c>
      <c r="B10" s="98">
        <v>5844</v>
      </c>
      <c r="C10" s="96">
        <v>479</v>
      </c>
      <c r="D10" s="104">
        <v>486.99999999999915</v>
      </c>
      <c r="E10" s="98">
        <v>5952</v>
      </c>
      <c r="F10" s="96">
        <v>493</v>
      </c>
      <c r="G10" s="104">
        <v>495.99999999999858</v>
      </c>
      <c r="H10" s="98">
        <v>5058</v>
      </c>
      <c r="I10" s="96">
        <v>409</v>
      </c>
      <c r="J10" s="104">
        <v>421.5</v>
      </c>
      <c r="K10" s="98">
        <v>3788</v>
      </c>
      <c r="L10" s="96">
        <v>319</v>
      </c>
      <c r="M10" s="104">
        <v>315.66666666666663</v>
      </c>
      <c r="N10" s="98">
        <v>3188</v>
      </c>
      <c r="O10" s="96">
        <v>262</v>
      </c>
      <c r="P10" s="104">
        <v>265.66666666666652</v>
      </c>
      <c r="T10" s="107"/>
    </row>
    <row r="11" spans="1:20" x14ac:dyDescent="0.25">
      <c r="A11" s="82" t="s">
        <v>12</v>
      </c>
      <c r="B11" s="98">
        <v>2475.5</v>
      </c>
      <c r="C11" s="96">
        <v>218</v>
      </c>
      <c r="D11" s="104">
        <v>206.29166666666677</v>
      </c>
      <c r="E11" s="98">
        <v>2727.5</v>
      </c>
      <c r="F11" s="96">
        <v>257</v>
      </c>
      <c r="G11" s="104">
        <v>227.29166666666691</v>
      </c>
      <c r="H11" s="98">
        <v>2561.5</v>
      </c>
      <c r="I11" s="96">
        <v>267</v>
      </c>
      <c r="J11" s="104">
        <v>213.45833333333351</v>
      </c>
      <c r="K11" s="98">
        <v>2363.5</v>
      </c>
      <c r="L11" s="96">
        <v>243</v>
      </c>
      <c r="M11" s="104">
        <v>196.95833333333323</v>
      </c>
      <c r="N11" s="98">
        <v>2272</v>
      </c>
      <c r="O11" s="96">
        <v>223</v>
      </c>
      <c r="P11" s="104">
        <v>189.33333333333326</v>
      </c>
    </row>
    <row r="12" spans="1:20" x14ac:dyDescent="0.25">
      <c r="A12" s="82" t="s">
        <v>13</v>
      </c>
      <c r="B12" s="98">
        <v>13001</v>
      </c>
      <c r="C12" s="96">
        <v>1056</v>
      </c>
      <c r="D12" s="104">
        <v>1083.4166666666699</v>
      </c>
      <c r="E12" s="98">
        <v>13621</v>
      </c>
      <c r="F12" s="96">
        <v>1092</v>
      </c>
      <c r="G12" s="104">
        <v>1135.0833333333344</v>
      </c>
      <c r="H12" s="98">
        <v>13150</v>
      </c>
      <c r="I12" s="96">
        <v>1072</v>
      </c>
      <c r="J12" s="104">
        <v>1095.8333333333383</v>
      </c>
      <c r="K12" s="98">
        <v>12705</v>
      </c>
      <c r="L12" s="96">
        <v>1018</v>
      </c>
      <c r="M12" s="104">
        <v>1058.7500000000036</v>
      </c>
      <c r="N12" s="98">
        <v>12098</v>
      </c>
      <c r="O12" s="96">
        <v>968</v>
      </c>
      <c r="P12" s="104">
        <v>1008.1666666666705</v>
      </c>
    </row>
    <row r="13" spans="1:20" x14ac:dyDescent="0.25">
      <c r="A13" s="82" t="s">
        <v>14</v>
      </c>
      <c r="B13" s="98">
        <v>9075</v>
      </c>
      <c r="C13" s="96">
        <v>740</v>
      </c>
      <c r="D13" s="104">
        <v>756.25000000000216</v>
      </c>
      <c r="E13" s="98">
        <v>9361.5</v>
      </c>
      <c r="F13" s="96">
        <v>843</v>
      </c>
      <c r="G13" s="104">
        <v>780.12500000000307</v>
      </c>
      <c r="H13" s="98">
        <v>8050.5</v>
      </c>
      <c r="I13" s="96">
        <v>771</v>
      </c>
      <c r="J13" s="104">
        <v>670.87499999999989</v>
      </c>
      <c r="K13" s="98">
        <v>7082.5</v>
      </c>
      <c r="L13" s="96">
        <v>669</v>
      </c>
      <c r="M13" s="104">
        <v>590.20833333333212</v>
      </c>
      <c r="N13" s="98">
        <v>7484</v>
      </c>
      <c r="O13" s="96">
        <v>703</v>
      </c>
      <c r="P13" s="104">
        <v>623.66666666666561</v>
      </c>
    </row>
    <row r="14" spans="1:20" x14ac:dyDescent="0.25">
      <c r="A14" s="82" t="s">
        <v>19</v>
      </c>
      <c r="B14" s="98">
        <v>2511.5</v>
      </c>
      <c r="C14" s="96">
        <v>208</v>
      </c>
      <c r="D14" s="104">
        <v>209.29166666666686</v>
      </c>
      <c r="E14" s="98">
        <v>2684</v>
      </c>
      <c r="F14" s="96">
        <v>228</v>
      </c>
      <c r="G14" s="104">
        <v>223.66666666666711</v>
      </c>
      <c r="H14" s="98">
        <v>2407.5</v>
      </c>
      <c r="I14" s="96">
        <v>225</v>
      </c>
      <c r="J14" s="104">
        <v>200.62500000000003</v>
      </c>
      <c r="K14" s="98">
        <v>2121</v>
      </c>
      <c r="L14" s="96">
        <v>195</v>
      </c>
      <c r="M14" s="104">
        <v>176.75000000000011</v>
      </c>
      <c r="N14" s="98">
        <v>2098</v>
      </c>
      <c r="O14" s="96">
        <v>188</v>
      </c>
      <c r="P14" s="104">
        <v>174.83333333333326</v>
      </c>
    </row>
    <row r="15" spans="1:20" x14ac:dyDescent="0.25">
      <c r="A15" s="79" t="s">
        <v>96</v>
      </c>
      <c r="B15" s="93" t="s">
        <v>120</v>
      </c>
      <c r="C15" s="94" t="s">
        <v>119</v>
      </c>
      <c r="D15" s="102" t="s">
        <v>118</v>
      </c>
      <c r="E15" s="93" t="s">
        <v>120</v>
      </c>
      <c r="F15" s="94" t="s">
        <v>119</v>
      </c>
      <c r="G15" s="102" t="s">
        <v>118</v>
      </c>
      <c r="H15" s="93" t="s">
        <v>120</v>
      </c>
      <c r="I15" s="94" t="s">
        <v>119</v>
      </c>
      <c r="J15" s="102" t="s">
        <v>118</v>
      </c>
      <c r="K15" s="93" t="s">
        <v>120</v>
      </c>
      <c r="L15" s="94" t="s">
        <v>119</v>
      </c>
      <c r="M15" s="102" t="s">
        <v>118</v>
      </c>
      <c r="N15" s="93" t="s">
        <v>120</v>
      </c>
      <c r="O15" s="94" t="s">
        <v>119</v>
      </c>
      <c r="P15" s="102" t="s">
        <v>118</v>
      </c>
    </row>
    <row r="16" spans="1:20" x14ac:dyDescent="0.25">
      <c r="A16" s="82" t="s">
        <v>17</v>
      </c>
      <c r="B16" s="97">
        <v>27960.5</v>
      </c>
      <c r="C16" s="95">
        <v>2024</v>
      </c>
      <c r="D16" s="103">
        <v>2330.041666666657</v>
      </c>
      <c r="E16" s="97">
        <v>27863</v>
      </c>
      <c r="F16" s="95">
        <v>2071</v>
      </c>
      <c r="G16" s="103">
        <v>2321.9166666666702</v>
      </c>
      <c r="H16" s="97">
        <v>23967.5</v>
      </c>
      <c r="I16" s="95">
        <v>1782</v>
      </c>
      <c r="J16" s="103">
        <v>1997.2916666666531</v>
      </c>
      <c r="K16" s="97">
        <v>21763.5</v>
      </c>
      <c r="L16" s="95">
        <v>1638</v>
      </c>
      <c r="M16" s="103">
        <v>1813.6249999999905</v>
      </c>
      <c r="N16" s="97">
        <v>21446</v>
      </c>
      <c r="O16" s="95">
        <v>1605</v>
      </c>
      <c r="P16" s="103">
        <v>1787.1666666666665</v>
      </c>
    </row>
    <row r="17" spans="1:16" x14ac:dyDescent="0.25">
      <c r="A17" s="82" t="s">
        <v>18</v>
      </c>
      <c r="B17" s="97">
        <v>4946.5</v>
      </c>
      <c r="C17" s="95">
        <v>677</v>
      </c>
      <c r="D17" s="103">
        <v>412.20833333333229</v>
      </c>
      <c r="E17" s="97">
        <v>6483</v>
      </c>
      <c r="F17" s="95">
        <v>842</v>
      </c>
      <c r="G17" s="103">
        <v>540.24999999999875</v>
      </c>
      <c r="H17" s="97">
        <v>7260</v>
      </c>
      <c r="I17" s="95">
        <v>962</v>
      </c>
      <c r="J17" s="103">
        <v>604.99999999999875</v>
      </c>
      <c r="K17" s="97">
        <v>6296.5</v>
      </c>
      <c r="L17" s="95">
        <v>806</v>
      </c>
      <c r="M17" s="103">
        <v>524.70833333333212</v>
      </c>
      <c r="N17" s="97">
        <v>5694</v>
      </c>
      <c r="O17" s="95">
        <v>739</v>
      </c>
      <c r="P17" s="103">
        <v>474.49999999999841</v>
      </c>
    </row>
    <row r="18" spans="1:16" x14ac:dyDescent="0.25">
      <c r="A18" s="79" t="s">
        <v>110</v>
      </c>
      <c r="B18" s="93" t="s">
        <v>120</v>
      </c>
      <c r="C18" s="94" t="s">
        <v>119</v>
      </c>
      <c r="D18" s="102" t="s">
        <v>118</v>
      </c>
      <c r="E18" s="93" t="s">
        <v>120</v>
      </c>
      <c r="F18" s="94" t="s">
        <v>119</v>
      </c>
      <c r="G18" s="102" t="s">
        <v>118</v>
      </c>
      <c r="H18" s="93" t="s">
        <v>120</v>
      </c>
      <c r="I18" s="94" t="s">
        <v>119</v>
      </c>
      <c r="J18" s="102" t="s">
        <v>118</v>
      </c>
      <c r="K18" s="93" t="s">
        <v>120</v>
      </c>
      <c r="L18" s="94" t="s">
        <v>119</v>
      </c>
      <c r="M18" s="102" t="s">
        <v>118</v>
      </c>
      <c r="N18" s="93" t="s">
        <v>120</v>
      </c>
      <c r="O18" s="94" t="s">
        <v>119</v>
      </c>
      <c r="P18" s="102" t="s">
        <v>118</v>
      </c>
    </row>
    <row r="19" spans="1:16" x14ac:dyDescent="0.25">
      <c r="A19" s="82" t="s">
        <v>21</v>
      </c>
      <c r="B19" s="97">
        <v>6973</v>
      </c>
      <c r="C19" s="95">
        <v>566</v>
      </c>
      <c r="D19" s="103">
        <v>581.08333333333098</v>
      </c>
      <c r="E19" s="97">
        <v>7115</v>
      </c>
      <c r="F19" s="95">
        <v>587</v>
      </c>
      <c r="G19" s="103">
        <v>592.91666666666697</v>
      </c>
      <c r="H19" s="97">
        <v>6148</v>
      </c>
      <c r="I19" s="95">
        <v>499</v>
      </c>
      <c r="J19" s="103">
        <v>512.3333333333328</v>
      </c>
      <c r="K19" s="97">
        <v>23296.5</v>
      </c>
      <c r="L19" s="95">
        <v>2022</v>
      </c>
      <c r="M19" s="103">
        <v>1941.3749999999818</v>
      </c>
      <c r="N19" s="97">
        <v>4193.5</v>
      </c>
      <c r="O19" s="95">
        <v>343</v>
      </c>
      <c r="P19" s="103">
        <v>349.45833333333383</v>
      </c>
    </row>
    <row r="20" spans="1:16" x14ac:dyDescent="0.25">
      <c r="A20" s="82" t="s">
        <v>22</v>
      </c>
      <c r="B20" s="97">
        <v>3175.5</v>
      </c>
      <c r="C20" s="95">
        <v>274</v>
      </c>
      <c r="D20" s="103">
        <v>264.62500000000023</v>
      </c>
      <c r="E20" s="97">
        <v>3636.5</v>
      </c>
      <c r="F20" s="95">
        <v>326</v>
      </c>
      <c r="G20" s="103">
        <v>303.04166666666669</v>
      </c>
      <c r="H20" s="97">
        <v>3591.5</v>
      </c>
      <c r="I20" s="95">
        <v>354</v>
      </c>
      <c r="J20" s="103">
        <v>299.29166666666697</v>
      </c>
      <c r="K20" s="97">
        <v>3765.5</v>
      </c>
      <c r="L20" s="95">
        <v>335</v>
      </c>
      <c r="M20" s="103">
        <v>313.79166666666669</v>
      </c>
      <c r="N20" s="97">
        <v>3136</v>
      </c>
      <c r="O20" s="95">
        <v>296</v>
      </c>
      <c r="P20" s="103">
        <v>261.3333333333332</v>
      </c>
    </row>
    <row r="21" spans="1:16" x14ac:dyDescent="0.25">
      <c r="A21" s="82" t="s">
        <v>23</v>
      </c>
      <c r="B21" s="97">
        <v>79</v>
      </c>
      <c r="C21" s="95">
        <v>9</v>
      </c>
      <c r="D21" s="103">
        <v>6.583333333333333</v>
      </c>
      <c r="E21" s="97">
        <v>105</v>
      </c>
      <c r="F21" s="95">
        <v>9</v>
      </c>
      <c r="G21" s="103">
        <v>8.75</v>
      </c>
      <c r="H21" s="97">
        <v>102</v>
      </c>
      <c r="I21" s="95">
        <v>9</v>
      </c>
      <c r="J21" s="103">
        <v>8.5</v>
      </c>
      <c r="K21" s="97">
        <v>678</v>
      </c>
      <c r="L21" s="95">
        <v>61</v>
      </c>
      <c r="M21" s="103">
        <v>56.500000000000007</v>
      </c>
      <c r="N21" s="97">
        <v>155.5</v>
      </c>
      <c r="O21" s="95">
        <v>14</v>
      </c>
      <c r="P21" s="103">
        <v>12.95833333333333</v>
      </c>
    </row>
    <row r="22" spans="1:16" x14ac:dyDescent="0.25">
      <c r="A22" s="82" t="s">
        <v>24</v>
      </c>
      <c r="B22" s="97">
        <v>18834.5</v>
      </c>
      <c r="C22" s="95">
        <v>1539</v>
      </c>
      <c r="D22" s="103">
        <v>1569.5416666666567</v>
      </c>
      <c r="E22" s="97">
        <v>19285</v>
      </c>
      <c r="F22" s="95">
        <v>1643</v>
      </c>
      <c r="G22" s="103">
        <v>1607.0833333333264</v>
      </c>
      <c r="H22" s="97">
        <v>17685.5</v>
      </c>
      <c r="I22" s="95">
        <v>1550</v>
      </c>
      <c r="J22" s="103">
        <v>1473.7916666666624</v>
      </c>
      <c r="K22" s="97">
        <v>320</v>
      </c>
      <c r="L22" s="95">
        <v>26</v>
      </c>
      <c r="M22" s="103">
        <v>26.666666666666668</v>
      </c>
      <c r="N22" s="97">
        <v>16284.5</v>
      </c>
      <c r="O22" s="95">
        <v>1401</v>
      </c>
      <c r="P22" s="103">
        <v>1357.0416666666613</v>
      </c>
    </row>
    <row r="23" spans="1:16" x14ac:dyDescent="0.25">
      <c r="A23" s="82" t="s">
        <v>25</v>
      </c>
      <c r="B23" s="97">
        <v>3845</v>
      </c>
      <c r="C23" s="95">
        <v>313</v>
      </c>
      <c r="D23" s="103">
        <v>320.4166666666664</v>
      </c>
      <c r="E23" s="97">
        <v>4204.5</v>
      </c>
      <c r="F23" s="95">
        <v>348</v>
      </c>
      <c r="G23" s="103">
        <v>350.37499999999943</v>
      </c>
      <c r="H23" s="97">
        <v>3700.5</v>
      </c>
      <c r="I23" s="95">
        <v>332</v>
      </c>
      <c r="J23" s="103">
        <v>308.37500000000011</v>
      </c>
      <c r="K23" s="97">
        <v>3482</v>
      </c>
      <c r="L23" s="95">
        <v>300</v>
      </c>
      <c r="M23" s="103">
        <v>290.16666666666674</v>
      </c>
      <c r="N23" s="97">
        <v>3370.5</v>
      </c>
      <c r="O23" s="95">
        <v>290</v>
      </c>
      <c r="P23" s="103">
        <v>280.87499999999977</v>
      </c>
    </row>
    <row r="24" spans="1:16" x14ac:dyDescent="0.25">
      <c r="A24" s="79" t="s">
        <v>91</v>
      </c>
      <c r="B24" s="93" t="s">
        <v>120</v>
      </c>
      <c r="C24" s="94" t="s">
        <v>119</v>
      </c>
      <c r="D24" s="102" t="s">
        <v>118</v>
      </c>
      <c r="E24" s="93" t="s">
        <v>120</v>
      </c>
      <c r="F24" s="94" t="s">
        <v>119</v>
      </c>
      <c r="G24" s="102" t="s">
        <v>118</v>
      </c>
      <c r="H24" s="93" t="s">
        <v>120</v>
      </c>
      <c r="I24" s="94" t="s">
        <v>119</v>
      </c>
      <c r="J24" s="102" t="s">
        <v>118</v>
      </c>
      <c r="K24" s="93" t="s">
        <v>120</v>
      </c>
      <c r="L24" s="94" t="s">
        <v>119</v>
      </c>
      <c r="M24" s="102" t="s">
        <v>118</v>
      </c>
      <c r="N24" s="93" t="s">
        <v>120</v>
      </c>
      <c r="O24" s="94" t="s">
        <v>119</v>
      </c>
      <c r="P24" s="102" t="s">
        <v>118</v>
      </c>
    </row>
    <row r="25" spans="1:16" x14ac:dyDescent="0.25">
      <c r="A25" s="82" t="s">
        <v>27</v>
      </c>
      <c r="B25" s="97">
        <v>26904</v>
      </c>
      <c r="C25" s="95">
        <v>2150</v>
      </c>
      <c r="D25" s="103">
        <v>2241.9999999999832</v>
      </c>
      <c r="E25" s="97">
        <v>28422.5</v>
      </c>
      <c r="F25" s="95">
        <v>2376</v>
      </c>
      <c r="G25" s="103">
        <v>2368.5416666666724</v>
      </c>
      <c r="H25" s="97">
        <v>26138</v>
      </c>
      <c r="I25" s="95">
        <v>2271</v>
      </c>
      <c r="J25" s="103">
        <v>2178.1666666666465</v>
      </c>
      <c r="K25" s="97">
        <v>23296.5</v>
      </c>
      <c r="L25" s="95">
        <v>2022</v>
      </c>
      <c r="M25" s="103">
        <v>1941.3749999999818</v>
      </c>
      <c r="N25" s="97">
        <v>22427.5</v>
      </c>
      <c r="O25" s="95">
        <v>1911</v>
      </c>
      <c r="P25" s="103">
        <v>1868.9583333333246</v>
      </c>
    </row>
    <row r="26" spans="1:16" x14ac:dyDescent="0.25">
      <c r="A26" s="82" t="s">
        <v>28</v>
      </c>
      <c r="B26" s="97">
        <v>4449.5</v>
      </c>
      <c r="C26" s="95">
        <v>412</v>
      </c>
      <c r="D26" s="103">
        <v>370.79166666666617</v>
      </c>
      <c r="E26" s="97">
        <v>4528.5</v>
      </c>
      <c r="F26" s="95">
        <v>414</v>
      </c>
      <c r="G26" s="103">
        <v>377.37499999999966</v>
      </c>
      <c r="H26" s="97">
        <v>3853</v>
      </c>
      <c r="I26" s="95">
        <v>362</v>
      </c>
      <c r="J26" s="103">
        <v>321.08333333333326</v>
      </c>
      <c r="K26" s="97">
        <v>3765.5</v>
      </c>
      <c r="L26" s="95">
        <v>335</v>
      </c>
      <c r="M26" s="103">
        <v>313.79166666666669</v>
      </c>
      <c r="N26" s="97">
        <v>3511.5</v>
      </c>
      <c r="O26" s="95">
        <v>319</v>
      </c>
      <c r="P26" s="103">
        <v>292.62500000000011</v>
      </c>
    </row>
    <row r="27" spans="1:16" x14ac:dyDescent="0.25">
      <c r="A27" s="82" t="s">
        <v>29</v>
      </c>
      <c r="B27" s="97">
        <v>1064</v>
      </c>
      <c r="C27" s="95">
        <v>105</v>
      </c>
      <c r="D27" s="103">
        <v>88.666666666666657</v>
      </c>
      <c r="E27" s="97">
        <v>934</v>
      </c>
      <c r="F27" s="95">
        <v>88</v>
      </c>
      <c r="G27" s="103">
        <v>77.833333333333357</v>
      </c>
      <c r="H27" s="97">
        <v>680</v>
      </c>
      <c r="I27" s="95">
        <v>66</v>
      </c>
      <c r="J27" s="103">
        <v>56.666666666666679</v>
      </c>
      <c r="K27" s="97">
        <v>678</v>
      </c>
      <c r="L27" s="95">
        <v>61</v>
      </c>
      <c r="M27" s="103">
        <v>56.500000000000007</v>
      </c>
      <c r="N27" s="97">
        <v>679</v>
      </c>
      <c r="O27" s="95">
        <v>73</v>
      </c>
      <c r="P27" s="103">
        <v>56.583333333333329</v>
      </c>
    </row>
    <row r="28" spans="1:16" x14ac:dyDescent="0.25">
      <c r="A28" s="82" t="s">
        <v>26</v>
      </c>
      <c r="B28" s="97">
        <v>489.5</v>
      </c>
      <c r="C28" s="95">
        <v>34</v>
      </c>
      <c r="D28" s="103">
        <v>40.791666666666657</v>
      </c>
      <c r="E28" s="97">
        <v>461</v>
      </c>
      <c r="F28" s="95">
        <v>35</v>
      </c>
      <c r="G28" s="103">
        <v>38.416666666666664</v>
      </c>
      <c r="H28" s="97">
        <v>556.5</v>
      </c>
      <c r="I28" s="95">
        <v>45</v>
      </c>
      <c r="J28" s="103">
        <v>46.375000000000014</v>
      </c>
      <c r="K28" s="97">
        <v>320</v>
      </c>
      <c r="L28" s="95">
        <v>26</v>
      </c>
      <c r="M28" s="103">
        <v>26.666666666666668</v>
      </c>
      <c r="N28" s="97">
        <v>522</v>
      </c>
      <c r="O28" s="95">
        <v>41</v>
      </c>
      <c r="P28" s="103">
        <v>43.500000000000007</v>
      </c>
    </row>
    <row r="29" spans="1:16" x14ac:dyDescent="0.25">
      <c r="A29" s="79" t="s">
        <v>91</v>
      </c>
      <c r="B29" s="93" t="s">
        <v>120</v>
      </c>
      <c r="C29" s="94" t="s">
        <v>119</v>
      </c>
      <c r="D29" s="102" t="s">
        <v>118</v>
      </c>
      <c r="E29" s="93" t="s">
        <v>120</v>
      </c>
      <c r="F29" s="94" t="s">
        <v>119</v>
      </c>
      <c r="G29" s="102" t="s">
        <v>118</v>
      </c>
      <c r="H29" s="93" t="s">
        <v>120</v>
      </c>
      <c r="I29" s="94" t="s">
        <v>119</v>
      </c>
      <c r="J29" s="102" t="s">
        <v>118</v>
      </c>
      <c r="K29" s="93" t="s">
        <v>120</v>
      </c>
      <c r="L29" s="94" t="s">
        <v>119</v>
      </c>
      <c r="M29" s="102" t="s">
        <v>118</v>
      </c>
      <c r="N29" s="93" t="s">
        <v>120</v>
      </c>
      <c r="O29" s="94" t="s">
        <v>119</v>
      </c>
      <c r="P29" s="102" t="s">
        <v>118</v>
      </c>
    </row>
    <row r="30" spans="1:16" x14ac:dyDescent="0.25">
      <c r="A30" s="82" t="s">
        <v>31</v>
      </c>
      <c r="B30" s="97">
        <v>1274.5</v>
      </c>
      <c r="C30" s="95">
        <v>106</v>
      </c>
      <c r="D30" s="103">
        <v>106.2083333333333</v>
      </c>
      <c r="E30" s="97">
        <v>2046.5</v>
      </c>
      <c r="F30" s="95">
        <v>180</v>
      </c>
      <c r="G30" s="103">
        <v>170.54166666666671</v>
      </c>
      <c r="H30" s="97">
        <v>1968</v>
      </c>
      <c r="I30" s="95">
        <v>183</v>
      </c>
      <c r="J30" s="103">
        <v>164</v>
      </c>
      <c r="K30" s="97">
        <v>1637.5</v>
      </c>
      <c r="L30" s="95">
        <v>151</v>
      </c>
      <c r="M30" s="103">
        <v>136.45833333333326</v>
      </c>
      <c r="N30" s="97">
        <v>1377.5</v>
      </c>
      <c r="O30" s="95">
        <v>127</v>
      </c>
      <c r="P30" s="103">
        <v>114.79166666666661</v>
      </c>
    </row>
    <row r="31" spans="1:16" x14ac:dyDescent="0.25">
      <c r="A31" s="82" t="s">
        <v>32</v>
      </c>
      <c r="B31" s="97">
        <v>11907</v>
      </c>
      <c r="C31" s="95">
        <v>905</v>
      </c>
      <c r="D31" s="103">
        <v>992.25000000000296</v>
      </c>
      <c r="E31" s="97">
        <v>13970</v>
      </c>
      <c r="F31" s="95">
        <v>1109</v>
      </c>
      <c r="G31" s="103">
        <v>1164.1666666666702</v>
      </c>
      <c r="H31" s="97">
        <v>12230</v>
      </c>
      <c r="I31" s="95">
        <v>1025</v>
      </c>
      <c r="J31" s="103">
        <v>1019.1666666666727</v>
      </c>
      <c r="K31" s="97">
        <v>10424</v>
      </c>
      <c r="L31" s="95">
        <v>866</v>
      </c>
      <c r="M31" s="103">
        <v>868.66666666666947</v>
      </c>
      <c r="N31" s="97">
        <v>9502</v>
      </c>
      <c r="O31" s="95">
        <v>788</v>
      </c>
      <c r="P31" s="103">
        <v>791.83333333333576</v>
      </c>
    </row>
    <row r="32" spans="1:16" x14ac:dyDescent="0.25">
      <c r="A32" s="82" t="s">
        <v>33</v>
      </c>
      <c r="B32" s="97">
        <v>8838.5</v>
      </c>
      <c r="C32" s="95">
        <v>715</v>
      </c>
      <c r="D32" s="103">
        <v>736.54166666666731</v>
      </c>
      <c r="E32" s="97">
        <v>8826.5</v>
      </c>
      <c r="F32" s="95">
        <v>735</v>
      </c>
      <c r="G32" s="103">
        <v>735.54166666666663</v>
      </c>
      <c r="H32" s="97">
        <v>8395.5</v>
      </c>
      <c r="I32" s="95">
        <v>726</v>
      </c>
      <c r="J32" s="103">
        <v>699.62500000000148</v>
      </c>
      <c r="K32" s="97">
        <v>7472</v>
      </c>
      <c r="L32" s="95">
        <v>610</v>
      </c>
      <c r="M32" s="103">
        <v>622.6666666666672</v>
      </c>
      <c r="N32" s="97">
        <v>7156</v>
      </c>
      <c r="O32" s="95">
        <v>591</v>
      </c>
      <c r="P32" s="103">
        <v>596.33333333333235</v>
      </c>
    </row>
    <row r="33" spans="1:16" x14ac:dyDescent="0.25">
      <c r="A33" s="82" t="s">
        <v>34</v>
      </c>
      <c r="B33" s="97">
        <v>378</v>
      </c>
      <c r="C33" s="95">
        <v>37</v>
      </c>
      <c r="D33" s="103">
        <v>31.499999999999993</v>
      </c>
      <c r="E33" s="97">
        <v>533</v>
      </c>
      <c r="F33" s="95">
        <v>51</v>
      </c>
      <c r="G33" s="103">
        <v>44.416666666666671</v>
      </c>
      <c r="H33" s="97">
        <v>511</v>
      </c>
      <c r="I33" s="95">
        <v>43</v>
      </c>
      <c r="J33" s="103">
        <v>42.583333333333329</v>
      </c>
      <c r="K33" s="97">
        <v>434</v>
      </c>
      <c r="L33" s="95">
        <v>37</v>
      </c>
      <c r="M33" s="103">
        <v>36.166666666666664</v>
      </c>
      <c r="N33" s="97">
        <v>235</v>
      </c>
      <c r="O33" s="95">
        <v>22</v>
      </c>
      <c r="P33" s="103">
        <v>19.583333333333336</v>
      </c>
    </row>
    <row r="34" spans="1:16" x14ac:dyDescent="0.25">
      <c r="A34" s="82" t="s">
        <v>35</v>
      </c>
      <c r="B34" s="97">
        <v>9284</v>
      </c>
      <c r="C34" s="95">
        <v>814</v>
      </c>
      <c r="D34" s="103">
        <v>773.66666666666617</v>
      </c>
      <c r="E34" s="97">
        <v>7732</v>
      </c>
      <c r="F34" s="95">
        <v>729</v>
      </c>
      <c r="G34" s="103">
        <v>644.33333333333417</v>
      </c>
      <c r="H34" s="97">
        <v>7539</v>
      </c>
      <c r="I34" s="95">
        <v>714</v>
      </c>
      <c r="J34" s="103">
        <v>628.24999999999966</v>
      </c>
      <c r="K34" s="97">
        <v>7236.5</v>
      </c>
      <c r="L34" s="95">
        <v>698</v>
      </c>
      <c r="M34" s="103">
        <v>603.04166666666663</v>
      </c>
      <c r="N34" s="97">
        <v>7773.5</v>
      </c>
      <c r="O34" s="95">
        <v>715</v>
      </c>
      <c r="P34" s="103">
        <v>647.79166666666561</v>
      </c>
    </row>
    <row r="35" spans="1:16" x14ac:dyDescent="0.25">
      <c r="A35" s="82" t="s">
        <v>36</v>
      </c>
      <c r="B35" s="97">
        <v>1181</v>
      </c>
      <c r="C35" s="95">
        <v>116</v>
      </c>
      <c r="D35" s="103">
        <v>98.416666666666671</v>
      </c>
      <c r="E35" s="97">
        <v>1229</v>
      </c>
      <c r="F35" s="95">
        <v>107</v>
      </c>
      <c r="G35" s="103">
        <v>102.41666666666666</v>
      </c>
      <c r="H35" s="97">
        <v>564</v>
      </c>
      <c r="I35" s="95">
        <v>47</v>
      </c>
      <c r="J35" s="103">
        <v>47</v>
      </c>
      <c r="K35" s="97">
        <v>780</v>
      </c>
      <c r="L35" s="95">
        <v>62</v>
      </c>
      <c r="M35" s="103">
        <v>65</v>
      </c>
      <c r="N35" s="97">
        <v>1058</v>
      </c>
      <c r="O35" s="95">
        <v>91</v>
      </c>
      <c r="P35" s="103">
        <v>88.166666666666671</v>
      </c>
    </row>
    <row r="36" spans="1:16" x14ac:dyDescent="0.25">
      <c r="A36" s="82" t="s">
        <v>37</v>
      </c>
      <c r="B36" s="97">
        <v>44</v>
      </c>
      <c r="C36" s="95">
        <v>8</v>
      </c>
      <c r="D36" s="103">
        <v>3.6666666666666665</v>
      </c>
      <c r="E36" s="97">
        <v>9</v>
      </c>
      <c r="F36" s="95">
        <v>2</v>
      </c>
      <c r="G36" s="103">
        <v>0.75</v>
      </c>
      <c r="H36" s="97">
        <v>16</v>
      </c>
      <c r="I36" s="95">
        <v>5</v>
      </c>
      <c r="J36" s="103">
        <v>1.3333333333333333</v>
      </c>
      <c r="K36" s="97">
        <v>76</v>
      </c>
      <c r="L36" s="95">
        <v>20</v>
      </c>
      <c r="M36" s="103">
        <v>6.3333333333333321</v>
      </c>
      <c r="N36" s="97">
        <v>38</v>
      </c>
      <c r="O36" s="95">
        <v>10</v>
      </c>
      <c r="P36" s="103">
        <v>3.1666666666666665</v>
      </c>
    </row>
    <row r="37" spans="1:16" x14ac:dyDescent="0.25">
      <c r="A37" s="79" t="s">
        <v>98</v>
      </c>
      <c r="B37" s="93" t="s">
        <v>120</v>
      </c>
      <c r="C37" s="94" t="s">
        <v>119</v>
      </c>
      <c r="D37" s="102" t="s">
        <v>118</v>
      </c>
      <c r="E37" s="93" t="s">
        <v>120</v>
      </c>
      <c r="F37" s="94" t="s">
        <v>119</v>
      </c>
      <c r="G37" s="102" t="s">
        <v>118</v>
      </c>
      <c r="H37" s="93" t="s">
        <v>120</v>
      </c>
      <c r="I37" s="94" t="s">
        <v>119</v>
      </c>
      <c r="J37" s="102" t="s">
        <v>118</v>
      </c>
      <c r="K37" s="93" t="s">
        <v>120</v>
      </c>
      <c r="L37" s="94" t="s">
        <v>119</v>
      </c>
      <c r="M37" s="102" t="s">
        <v>118</v>
      </c>
      <c r="N37" s="93" t="s">
        <v>120</v>
      </c>
      <c r="O37" s="94" t="s">
        <v>119</v>
      </c>
      <c r="P37" s="102" t="s">
        <v>118</v>
      </c>
    </row>
    <row r="38" spans="1:16" x14ac:dyDescent="0.25">
      <c r="A38" s="82" t="s">
        <v>99</v>
      </c>
      <c r="B38" s="97">
        <v>18033.5</v>
      </c>
      <c r="C38" s="95">
        <v>1452</v>
      </c>
      <c r="D38" s="103">
        <v>1502.7916666666597</v>
      </c>
      <c r="E38" s="97">
        <v>18547</v>
      </c>
      <c r="F38" s="95">
        <v>1558</v>
      </c>
      <c r="G38" s="103">
        <v>1545.5833333333262</v>
      </c>
      <c r="H38" s="97">
        <v>17183</v>
      </c>
      <c r="I38" s="95">
        <v>1493</v>
      </c>
      <c r="J38" s="103">
        <v>1431.9166666666663</v>
      </c>
      <c r="K38" s="97">
        <v>14539.5</v>
      </c>
      <c r="L38" s="95">
        <v>1262</v>
      </c>
      <c r="M38" s="103">
        <v>1211.6250000000014</v>
      </c>
      <c r="N38" s="97">
        <v>14742</v>
      </c>
      <c r="O38" s="95">
        <v>1251</v>
      </c>
      <c r="P38" s="103">
        <v>1228.5000000000032</v>
      </c>
    </row>
    <row r="39" spans="1:16" ht="15.75" thickBot="1" x14ac:dyDescent="0.3">
      <c r="A39" s="82" t="s">
        <v>100</v>
      </c>
      <c r="B39" s="99">
        <v>14873.5</v>
      </c>
      <c r="C39" s="100">
        <v>1249</v>
      </c>
      <c r="D39" s="105">
        <v>1239.4583333333326</v>
      </c>
      <c r="E39" s="99">
        <v>15799</v>
      </c>
      <c r="F39" s="100">
        <v>1355</v>
      </c>
      <c r="G39" s="105">
        <v>1316.5833333333301</v>
      </c>
      <c r="H39" s="99">
        <v>14044.5</v>
      </c>
      <c r="I39" s="100">
        <v>1251</v>
      </c>
      <c r="J39" s="105">
        <v>1170.3750000000052</v>
      </c>
      <c r="K39" s="99">
        <v>13520.5</v>
      </c>
      <c r="L39" s="100">
        <v>1182</v>
      </c>
      <c r="M39" s="105">
        <v>1126.7083333333364</v>
      </c>
      <c r="N39" s="99">
        <v>12398</v>
      </c>
      <c r="O39" s="100">
        <v>1093</v>
      </c>
      <c r="P39" s="105">
        <v>1033.1666666666699</v>
      </c>
    </row>
    <row r="41" spans="1:16" x14ac:dyDescent="0.25">
      <c r="A41" s="53" t="s">
        <v>121</v>
      </c>
      <c r="B41" s="65" t="s">
        <v>122</v>
      </c>
      <c r="C41" s="65"/>
      <c r="D41" s="106"/>
      <c r="E41" s="65"/>
      <c r="F41" s="65"/>
      <c r="G41" s="106"/>
    </row>
    <row r="42" spans="1:16" x14ac:dyDescent="0.25">
      <c r="A42" s="53"/>
      <c r="B42" s="65"/>
      <c r="C42" s="65"/>
      <c r="D42" s="106"/>
      <c r="E42" s="65"/>
      <c r="F42" s="65"/>
      <c r="G42" s="106"/>
    </row>
    <row r="43" spans="1:16" x14ac:dyDescent="0.25">
      <c r="A43" s="53"/>
      <c r="B43" s="65"/>
      <c r="C43" s="65"/>
      <c r="D43" s="106"/>
      <c r="E43" s="65"/>
      <c r="F43" s="65"/>
      <c r="G43" s="106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scale="5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>
      <selection activeCell="R2" sqref="R2:U2"/>
    </sheetView>
  </sheetViews>
  <sheetFormatPr defaultRowHeight="15" x14ac:dyDescent="0.25"/>
  <cols>
    <col min="1" max="1" width="36.85546875" style="46" customWidth="1"/>
    <col min="4" max="4" width="9.140625" style="101"/>
    <col min="5" max="5" width="10.85546875" style="72" customWidth="1"/>
    <col min="8" max="8" width="9.140625" style="101"/>
    <col min="9" max="9" width="10.85546875" style="72" customWidth="1"/>
    <col min="12" max="12" width="11.5703125" style="101" customWidth="1"/>
    <col min="13" max="13" width="10.85546875" style="72" customWidth="1"/>
    <col min="14" max="14" width="10" customWidth="1"/>
    <col min="16" max="16" width="11" style="101" customWidth="1"/>
    <col min="17" max="17" width="10.85546875" style="72" customWidth="1"/>
    <col min="20" max="20" width="10.7109375" style="101" customWidth="1"/>
    <col min="21" max="21" width="10.85546875" style="72" customWidth="1"/>
  </cols>
  <sheetData>
    <row r="1" spans="1:24" ht="15.75" thickBot="1" x14ac:dyDescent="0.3">
      <c r="A1" s="77" t="s">
        <v>112</v>
      </c>
      <c r="B1" s="72"/>
      <c r="C1" s="72"/>
      <c r="F1" s="72"/>
      <c r="G1" s="72"/>
      <c r="J1" s="72"/>
      <c r="K1" s="72"/>
      <c r="N1" s="72"/>
      <c r="O1" s="72"/>
      <c r="R1" s="72"/>
      <c r="S1" s="72"/>
    </row>
    <row r="2" spans="1:24" ht="15.75" thickBot="1" x14ac:dyDescent="0.3">
      <c r="A2" s="77"/>
      <c r="B2" s="143" t="s">
        <v>1</v>
      </c>
      <c r="C2" s="144"/>
      <c r="D2" s="144"/>
      <c r="E2" s="145"/>
      <c r="F2" s="143" t="s">
        <v>2</v>
      </c>
      <c r="G2" s="144"/>
      <c r="H2" s="144"/>
      <c r="I2" s="145"/>
      <c r="J2" s="143" t="s">
        <v>3</v>
      </c>
      <c r="K2" s="144"/>
      <c r="L2" s="144"/>
      <c r="M2" s="145"/>
      <c r="N2" s="143" t="s">
        <v>4</v>
      </c>
      <c r="O2" s="144"/>
      <c r="P2" s="144"/>
      <c r="Q2" s="145"/>
      <c r="R2" s="143" t="s">
        <v>5</v>
      </c>
      <c r="S2" s="144"/>
      <c r="T2" s="144"/>
      <c r="U2" s="145"/>
    </row>
    <row r="3" spans="1:24" x14ac:dyDescent="0.25">
      <c r="A3" s="113" t="s">
        <v>90</v>
      </c>
      <c r="B3" s="121" t="s">
        <v>120</v>
      </c>
      <c r="C3" s="121" t="s">
        <v>119</v>
      </c>
      <c r="D3" s="122" t="s">
        <v>118</v>
      </c>
      <c r="E3" s="121" t="s">
        <v>125</v>
      </c>
      <c r="F3" s="121" t="s">
        <v>120</v>
      </c>
      <c r="G3" s="121" t="s">
        <v>119</v>
      </c>
      <c r="H3" s="122" t="s">
        <v>118</v>
      </c>
      <c r="I3" s="121" t="s">
        <v>125</v>
      </c>
      <c r="J3" s="121" t="s">
        <v>120</v>
      </c>
      <c r="K3" s="121" t="s">
        <v>119</v>
      </c>
      <c r="L3" s="122" t="s">
        <v>118</v>
      </c>
      <c r="M3" s="121" t="s">
        <v>125</v>
      </c>
      <c r="N3" s="121" t="s">
        <v>120</v>
      </c>
      <c r="O3" s="121" t="s">
        <v>119</v>
      </c>
      <c r="P3" s="122" t="s">
        <v>118</v>
      </c>
      <c r="Q3" s="121" t="s">
        <v>125</v>
      </c>
      <c r="R3" s="121" t="s">
        <v>120</v>
      </c>
      <c r="S3" s="121" t="s">
        <v>119</v>
      </c>
      <c r="T3" s="122" t="s">
        <v>118</v>
      </c>
      <c r="U3" s="121" t="s">
        <v>125</v>
      </c>
    </row>
    <row r="4" spans="1:24" s="72" customFormat="1" x14ac:dyDescent="0.25">
      <c r="A4" s="115" t="s">
        <v>109</v>
      </c>
      <c r="B4" s="95">
        <v>32907</v>
      </c>
      <c r="C4" s="95">
        <v>2701</v>
      </c>
      <c r="D4" s="116">
        <v>2742.25000000002</v>
      </c>
      <c r="E4" s="117">
        <f>B4/C4</f>
        <v>12.183265457238059</v>
      </c>
      <c r="F4" s="95">
        <v>34346</v>
      </c>
      <c r="G4" s="95">
        <v>2913</v>
      </c>
      <c r="H4" s="116">
        <v>2862.166666666692</v>
      </c>
      <c r="I4" s="117">
        <f>F4/G4</f>
        <v>11.790593889461038</v>
      </c>
      <c r="J4" s="95">
        <v>31227.5</v>
      </c>
      <c r="K4" s="95">
        <v>2744</v>
      </c>
      <c r="L4" s="116">
        <v>2602.2916666666652</v>
      </c>
      <c r="M4" s="117">
        <f>J4/K4</f>
        <v>11.380284256559767</v>
      </c>
      <c r="N4" s="95">
        <v>28060</v>
      </c>
      <c r="O4" s="95">
        <v>2444</v>
      </c>
      <c r="P4" s="116">
        <v>2338.3333333333226</v>
      </c>
      <c r="Q4" s="117">
        <f>N4/O4</f>
        <v>11.481178396072012</v>
      </c>
      <c r="R4" s="95">
        <v>27140</v>
      </c>
      <c r="S4" s="95">
        <v>2344</v>
      </c>
      <c r="T4" s="116">
        <v>2261.6666666666533</v>
      </c>
      <c r="U4" s="117">
        <f>R4/S4</f>
        <v>11.578498293515358</v>
      </c>
    </row>
    <row r="5" spans="1:24" x14ac:dyDescent="0.25">
      <c r="A5" s="113" t="s">
        <v>0</v>
      </c>
      <c r="B5" s="94" t="s">
        <v>120</v>
      </c>
      <c r="C5" s="94" t="s">
        <v>119</v>
      </c>
      <c r="D5" s="114" t="s">
        <v>118</v>
      </c>
      <c r="E5" s="94" t="s">
        <v>125</v>
      </c>
      <c r="F5" s="94" t="s">
        <v>120</v>
      </c>
      <c r="G5" s="94" t="s">
        <v>119</v>
      </c>
      <c r="H5" s="114" t="s">
        <v>118</v>
      </c>
      <c r="I5" s="94" t="s">
        <v>125</v>
      </c>
      <c r="J5" s="94" t="s">
        <v>118</v>
      </c>
      <c r="K5" s="94" t="s">
        <v>119</v>
      </c>
      <c r="L5" s="114" t="s">
        <v>118</v>
      </c>
      <c r="M5" s="94" t="s">
        <v>125</v>
      </c>
      <c r="N5" s="94" t="s">
        <v>120</v>
      </c>
      <c r="O5" s="94" t="s">
        <v>119</v>
      </c>
      <c r="P5" s="114" t="s">
        <v>118</v>
      </c>
      <c r="Q5" s="94" t="s">
        <v>125</v>
      </c>
      <c r="R5" s="94" t="s">
        <v>120</v>
      </c>
      <c r="S5" s="94" t="s">
        <v>119</v>
      </c>
      <c r="T5" s="114" t="s">
        <v>118</v>
      </c>
      <c r="U5" s="94" t="s">
        <v>125</v>
      </c>
    </row>
    <row r="6" spans="1:24" x14ac:dyDescent="0.25">
      <c r="A6" s="118" t="s">
        <v>6</v>
      </c>
      <c r="B6" s="95">
        <v>22277.5</v>
      </c>
      <c r="C6" s="95">
        <v>1883</v>
      </c>
      <c r="D6" s="116">
        <v>1856.4583333333171</v>
      </c>
      <c r="E6" s="117">
        <f>B6/C6</f>
        <v>11.830855018587361</v>
      </c>
      <c r="F6" s="95">
        <v>23740</v>
      </c>
      <c r="G6" s="95">
        <v>2041</v>
      </c>
      <c r="H6" s="116">
        <v>1978.333333333321</v>
      </c>
      <c r="I6" s="117">
        <f>F6/G6</f>
        <v>11.63155316021558</v>
      </c>
      <c r="J6" s="95">
        <v>21397</v>
      </c>
      <c r="K6" s="95">
        <v>1924</v>
      </c>
      <c r="L6" s="116">
        <v>1783.0833333333217</v>
      </c>
      <c r="M6" s="117">
        <f>J6/K6</f>
        <v>11.121101871101871</v>
      </c>
      <c r="N6" s="95">
        <v>20650.5</v>
      </c>
      <c r="O6" s="95">
        <v>1800</v>
      </c>
      <c r="P6" s="116">
        <v>1720.8749999999907</v>
      </c>
      <c r="Q6" s="117">
        <f>N6/O6</f>
        <v>11.4725</v>
      </c>
      <c r="R6" s="95">
        <v>18466</v>
      </c>
      <c r="S6" s="95">
        <v>1613</v>
      </c>
      <c r="T6" s="116">
        <v>1538.8333333333287</v>
      </c>
      <c r="U6" s="117">
        <f>R6/S6</f>
        <v>11.448233106013639</v>
      </c>
    </row>
    <row r="7" spans="1:24" x14ac:dyDescent="0.25">
      <c r="A7" s="118" t="s">
        <v>7</v>
      </c>
      <c r="B7" s="95">
        <v>8929.5</v>
      </c>
      <c r="C7" s="95">
        <v>650</v>
      </c>
      <c r="D7" s="116">
        <v>744.12499999999955</v>
      </c>
      <c r="E7" s="117">
        <f t="shared" ref="E7:E8" si="0">B7/C7</f>
        <v>13.737692307692308</v>
      </c>
      <c r="F7" s="95">
        <v>9370</v>
      </c>
      <c r="G7" s="95">
        <v>743</v>
      </c>
      <c r="H7" s="116">
        <v>780.83333333333621</v>
      </c>
      <c r="I7" s="117">
        <f t="shared" ref="I7:I8" si="1">F7/G7</f>
        <v>12.611036339165546</v>
      </c>
      <c r="J7" s="95">
        <v>8645</v>
      </c>
      <c r="K7" s="95">
        <v>700</v>
      </c>
      <c r="L7" s="116">
        <v>720.41666666666697</v>
      </c>
      <c r="M7" s="117">
        <f t="shared" ref="M7:M8" si="2">J7/K7</f>
        <v>12.35</v>
      </c>
      <c r="N7" s="95">
        <v>5740</v>
      </c>
      <c r="O7" s="95">
        <v>481</v>
      </c>
      <c r="P7" s="116">
        <v>478.33333333333201</v>
      </c>
      <c r="Q7" s="117">
        <f t="shared" ref="Q7:Q8" si="3">N7/O7</f>
        <v>11.933471933471933</v>
      </c>
      <c r="R7" s="95">
        <v>6915.5</v>
      </c>
      <c r="S7" s="95">
        <v>558</v>
      </c>
      <c r="T7" s="116">
        <v>576.29166666666561</v>
      </c>
      <c r="U7" s="117">
        <f t="shared" ref="U7:U8" si="4">R7/S7</f>
        <v>12.393369175627241</v>
      </c>
    </row>
    <row r="8" spans="1:24" x14ac:dyDescent="0.25">
      <c r="A8" s="118" t="s">
        <v>8</v>
      </c>
      <c r="B8" s="95">
        <v>1694</v>
      </c>
      <c r="C8" s="95">
        <v>167</v>
      </c>
      <c r="D8" s="116">
        <v>141.1666666666666</v>
      </c>
      <c r="E8" s="117">
        <f t="shared" si="0"/>
        <v>10.1437125748503</v>
      </c>
      <c r="F8" s="95">
        <v>1236</v>
      </c>
      <c r="G8" s="95">
        <v>129</v>
      </c>
      <c r="H8" s="116">
        <v>102.99999999999994</v>
      </c>
      <c r="I8" s="117">
        <f t="shared" si="1"/>
        <v>9.5813953488372086</v>
      </c>
      <c r="J8" s="95">
        <v>1185.5</v>
      </c>
      <c r="K8" s="95">
        <v>120</v>
      </c>
      <c r="L8" s="116">
        <v>98.791666666666671</v>
      </c>
      <c r="M8" s="117">
        <f t="shared" si="2"/>
        <v>9.8791666666666664</v>
      </c>
      <c r="N8" s="95">
        <v>1669.5</v>
      </c>
      <c r="O8" s="95">
        <v>163</v>
      </c>
      <c r="P8" s="116">
        <v>139.12499999999994</v>
      </c>
      <c r="Q8" s="117">
        <f t="shared" si="3"/>
        <v>10.242331288343559</v>
      </c>
      <c r="R8" s="95">
        <v>1758.5</v>
      </c>
      <c r="S8" s="95">
        <v>173</v>
      </c>
      <c r="T8" s="116">
        <v>146.54166666666671</v>
      </c>
      <c r="U8" s="117">
        <f t="shared" si="4"/>
        <v>10.164739884393063</v>
      </c>
    </row>
    <row r="9" spans="1:24" ht="15.75" thickBot="1" x14ac:dyDescent="0.3">
      <c r="A9" s="113" t="s">
        <v>15</v>
      </c>
      <c r="B9" s="94" t="s">
        <v>120</v>
      </c>
      <c r="C9" s="94" t="s">
        <v>119</v>
      </c>
      <c r="D9" s="114" t="s">
        <v>118</v>
      </c>
      <c r="E9" s="94" t="s">
        <v>125</v>
      </c>
      <c r="F9" s="94" t="s">
        <v>120</v>
      </c>
      <c r="G9" s="94" t="s">
        <v>119</v>
      </c>
      <c r="H9" s="114" t="s">
        <v>118</v>
      </c>
      <c r="I9" s="94" t="s">
        <v>125</v>
      </c>
      <c r="J9" s="94" t="s">
        <v>120</v>
      </c>
      <c r="K9" s="94" t="s">
        <v>119</v>
      </c>
      <c r="L9" s="114" t="s">
        <v>118</v>
      </c>
      <c r="M9" s="94" t="s">
        <v>125</v>
      </c>
      <c r="N9" s="94" t="s">
        <v>120</v>
      </c>
      <c r="O9" s="94" t="s">
        <v>119</v>
      </c>
      <c r="P9" s="114" t="s">
        <v>118</v>
      </c>
      <c r="Q9" s="94" t="s">
        <v>125</v>
      </c>
      <c r="R9" s="94" t="s">
        <v>120</v>
      </c>
      <c r="S9" s="94" t="s">
        <v>119</v>
      </c>
      <c r="T9" s="114" t="s">
        <v>118</v>
      </c>
      <c r="U9" s="94" t="s">
        <v>125</v>
      </c>
    </row>
    <row r="10" spans="1:24" ht="15.75" thickBot="1" x14ac:dyDescent="0.3">
      <c r="A10" s="119" t="s">
        <v>11</v>
      </c>
      <c r="B10" s="96">
        <v>5844</v>
      </c>
      <c r="C10" s="96">
        <v>479</v>
      </c>
      <c r="D10" s="120">
        <v>486.99999999999915</v>
      </c>
      <c r="E10" s="117">
        <f>B10/C10</f>
        <v>12.200417536534447</v>
      </c>
      <c r="F10" s="96">
        <v>5952</v>
      </c>
      <c r="G10" s="96">
        <v>493</v>
      </c>
      <c r="H10" s="120">
        <v>495.99999999999858</v>
      </c>
      <c r="I10" s="117">
        <f>F10/G10</f>
        <v>12.073022312373226</v>
      </c>
      <c r="J10" s="96">
        <v>5058</v>
      </c>
      <c r="K10" s="96">
        <v>409</v>
      </c>
      <c r="L10" s="120">
        <v>421.5</v>
      </c>
      <c r="M10" s="117">
        <f>J10/K10</f>
        <v>12.366748166259169</v>
      </c>
      <c r="N10" s="96">
        <v>3788</v>
      </c>
      <c r="O10" s="96">
        <v>319</v>
      </c>
      <c r="P10" s="120">
        <v>315.66666666666663</v>
      </c>
      <c r="Q10" s="117">
        <f>N10/O10</f>
        <v>11.87460815047022</v>
      </c>
      <c r="R10" s="96">
        <v>3188</v>
      </c>
      <c r="S10" s="96">
        <v>262</v>
      </c>
      <c r="T10" s="120">
        <v>265.66666666666652</v>
      </c>
      <c r="U10" s="117">
        <f>R10/S10</f>
        <v>12.16793893129771</v>
      </c>
      <c r="X10" s="107"/>
    </row>
    <row r="11" spans="1:24" x14ac:dyDescent="0.25">
      <c r="A11" s="119" t="s">
        <v>12</v>
      </c>
      <c r="B11" s="96">
        <v>2475.5</v>
      </c>
      <c r="C11" s="96">
        <v>218</v>
      </c>
      <c r="D11" s="120">
        <v>206.29166666666677</v>
      </c>
      <c r="E11" s="117">
        <f t="shared" ref="E11:E39" si="5">B11/C11</f>
        <v>11.355504587155963</v>
      </c>
      <c r="F11" s="96">
        <v>2727.5</v>
      </c>
      <c r="G11" s="96">
        <v>257</v>
      </c>
      <c r="H11" s="120">
        <v>227.29166666666691</v>
      </c>
      <c r="I11" s="117">
        <f t="shared" ref="I11:I39" si="6">F11/G11</f>
        <v>10.61284046692607</v>
      </c>
      <c r="J11" s="96">
        <v>2561.5</v>
      </c>
      <c r="K11" s="96">
        <v>267</v>
      </c>
      <c r="L11" s="120">
        <v>213.45833333333351</v>
      </c>
      <c r="M11" s="117">
        <f t="shared" ref="M11:M39" si="7">J11/K11</f>
        <v>9.5936329588014981</v>
      </c>
      <c r="N11" s="96">
        <v>2363.5</v>
      </c>
      <c r="O11" s="96">
        <v>243</v>
      </c>
      <c r="P11" s="120">
        <v>196.95833333333323</v>
      </c>
      <c r="Q11" s="117">
        <f t="shared" ref="Q11:Q39" si="8">N11/O11</f>
        <v>9.7263374485596703</v>
      </c>
      <c r="R11" s="96">
        <v>2272</v>
      </c>
      <c r="S11" s="96">
        <v>223</v>
      </c>
      <c r="T11" s="120">
        <v>189.33333333333326</v>
      </c>
      <c r="U11" s="117">
        <f t="shared" ref="U11:U39" si="9">R11/S11</f>
        <v>10.188340807174887</v>
      </c>
    </row>
    <row r="12" spans="1:24" x14ac:dyDescent="0.25">
      <c r="A12" s="119" t="s">
        <v>13</v>
      </c>
      <c r="B12" s="96">
        <v>13001</v>
      </c>
      <c r="C12" s="96">
        <v>1056</v>
      </c>
      <c r="D12" s="120">
        <v>1083.4166666666699</v>
      </c>
      <c r="E12" s="117">
        <f t="shared" si="5"/>
        <v>12.311553030303031</v>
      </c>
      <c r="F12" s="96">
        <v>13621</v>
      </c>
      <c r="G12" s="96">
        <v>1092</v>
      </c>
      <c r="H12" s="120">
        <v>1135.0833333333344</v>
      </c>
      <c r="I12" s="117">
        <f t="shared" si="6"/>
        <v>12.473443223443223</v>
      </c>
      <c r="J12" s="96">
        <v>13150</v>
      </c>
      <c r="K12" s="96">
        <v>1072</v>
      </c>
      <c r="L12" s="120">
        <v>1095.8333333333383</v>
      </c>
      <c r="M12" s="117">
        <f t="shared" si="7"/>
        <v>12.26679104477612</v>
      </c>
      <c r="N12" s="96">
        <v>12705</v>
      </c>
      <c r="O12" s="96">
        <v>1018</v>
      </c>
      <c r="P12" s="120">
        <v>1058.7500000000036</v>
      </c>
      <c r="Q12" s="117">
        <f t="shared" si="8"/>
        <v>12.480353634577604</v>
      </c>
      <c r="R12" s="96">
        <v>12098</v>
      </c>
      <c r="S12" s="96">
        <v>968</v>
      </c>
      <c r="T12" s="120">
        <v>1008.1666666666705</v>
      </c>
      <c r="U12" s="117">
        <f t="shared" si="9"/>
        <v>12.49793388429752</v>
      </c>
    </row>
    <row r="13" spans="1:24" x14ac:dyDescent="0.25">
      <c r="A13" s="119" t="s">
        <v>14</v>
      </c>
      <c r="B13" s="96">
        <v>9075</v>
      </c>
      <c r="C13" s="96">
        <v>740</v>
      </c>
      <c r="D13" s="120">
        <v>756.25000000000216</v>
      </c>
      <c r="E13" s="117">
        <f t="shared" si="5"/>
        <v>12.263513513513514</v>
      </c>
      <c r="F13" s="96">
        <v>9361.5</v>
      </c>
      <c r="G13" s="96">
        <v>843</v>
      </c>
      <c r="H13" s="120">
        <v>780.12500000000307</v>
      </c>
      <c r="I13" s="117">
        <f t="shared" si="6"/>
        <v>11.104982206405694</v>
      </c>
      <c r="J13" s="96">
        <v>8050.5</v>
      </c>
      <c r="K13" s="96">
        <v>771</v>
      </c>
      <c r="L13" s="120">
        <v>670.87499999999989</v>
      </c>
      <c r="M13" s="117">
        <f t="shared" si="7"/>
        <v>10.441634241245136</v>
      </c>
      <c r="N13" s="96">
        <v>7082.5</v>
      </c>
      <c r="O13" s="96">
        <v>669</v>
      </c>
      <c r="P13" s="120">
        <v>590.20833333333212</v>
      </c>
      <c r="Q13" s="117">
        <f t="shared" si="8"/>
        <v>10.586696562032884</v>
      </c>
      <c r="R13" s="96">
        <v>7484</v>
      </c>
      <c r="S13" s="96">
        <v>703</v>
      </c>
      <c r="T13" s="120">
        <v>623.66666666666561</v>
      </c>
      <c r="U13" s="117">
        <f t="shared" si="9"/>
        <v>10.645803698435277</v>
      </c>
    </row>
    <row r="14" spans="1:24" x14ac:dyDescent="0.25">
      <c r="A14" s="119" t="s">
        <v>19</v>
      </c>
      <c r="B14" s="96">
        <v>2511.5</v>
      </c>
      <c r="C14" s="96">
        <v>208</v>
      </c>
      <c r="D14" s="120">
        <v>209.29166666666686</v>
      </c>
      <c r="E14" s="117">
        <f t="shared" si="5"/>
        <v>12.07451923076923</v>
      </c>
      <c r="F14" s="96">
        <v>2684</v>
      </c>
      <c r="G14" s="96">
        <v>228</v>
      </c>
      <c r="H14" s="120">
        <v>223.66666666666711</v>
      </c>
      <c r="I14" s="117">
        <f t="shared" si="6"/>
        <v>11.771929824561404</v>
      </c>
      <c r="J14" s="96">
        <v>2407.5</v>
      </c>
      <c r="K14" s="96">
        <v>225</v>
      </c>
      <c r="L14" s="120">
        <v>200.62500000000003</v>
      </c>
      <c r="M14" s="117">
        <f t="shared" si="7"/>
        <v>10.7</v>
      </c>
      <c r="N14" s="96">
        <v>2121</v>
      </c>
      <c r="O14" s="96">
        <v>195</v>
      </c>
      <c r="P14" s="120">
        <v>176.75000000000011</v>
      </c>
      <c r="Q14" s="117">
        <f t="shared" si="8"/>
        <v>10.876923076923077</v>
      </c>
      <c r="R14" s="96">
        <v>2098</v>
      </c>
      <c r="S14" s="96">
        <v>188</v>
      </c>
      <c r="T14" s="120">
        <v>174.83333333333326</v>
      </c>
      <c r="U14" s="117">
        <f t="shared" si="9"/>
        <v>11.159574468085106</v>
      </c>
    </row>
    <row r="15" spans="1:24" x14ac:dyDescent="0.25">
      <c r="A15" s="113" t="s">
        <v>96</v>
      </c>
      <c r="B15" s="94" t="s">
        <v>120</v>
      </c>
      <c r="C15" s="94" t="s">
        <v>119</v>
      </c>
      <c r="D15" s="114" t="s">
        <v>118</v>
      </c>
      <c r="E15" s="94" t="s">
        <v>125</v>
      </c>
      <c r="F15" s="94" t="s">
        <v>120</v>
      </c>
      <c r="G15" s="94" t="s">
        <v>119</v>
      </c>
      <c r="H15" s="114" t="s">
        <v>118</v>
      </c>
      <c r="I15" s="94" t="s">
        <v>125</v>
      </c>
      <c r="J15" s="94" t="s">
        <v>120</v>
      </c>
      <c r="K15" s="94" t="s">
        <v>119</v>
      </c>
      <c r="L15" s="114" t="s">
        <v>118</v>
      </c>
      <c r="M15" s="94" t="s">
        <v>125</v>
      </c>
      <c r="N15" s="94" t="s">
        <v>120</v>
      </c>
      <c r="O15" s="94" t="s">
        <v>119</v>
      </c>
      <c r="P15" s="114" t="s">
        <v>118</v>
      </c>
      <c r="Q15" s="94" t="s">
        <v>125</v>
      </c>
      <c r="R15" s="94" t="s">
        <v>120</v>
      </c>
      <c r="S15" s="94" t="s">
        <v>119</v>
      </c>
      <c r="T15" s="114" t="s">
        <v>118</v>
      </c>
      <c r="U15" s="94" t="s">
        <v>125</v>
      </c>
    </row>
    <row r="16" spans="1:24" x14ac:dyDescent="0.25">
      <c r="A16" s="119" t="s">
        <v>17</v>
      </c>
      <c r="B16" s="95">
        <v>27960.5</v>
      </c>
      <c r="C16" s="95">
        <v>2024</v>
      </c>
      <c r="D16" s="116">
        <v>2330.041666666657</v>
      </c>
      <c r="E16" s="117">
        <f t="shared" si="5"/>
        <v>13.81447628458498</v>
      </c>
      <c r="F16" s="95">
        <v>27863</v>
      </c>
      <c r="G16" s="95">
        <v>2071</v>
      </c>
      <c r="H16" s="116">
        <v>2321.9166666666702</v>
      </c>
      <c r="I16" s="117">
        <f t="shared" si="6"/>
        <v>13.453887011105746</v>
      </c>
      <c r="J16" s="95">
        <v>23967.5</v>
      </c>
      <c r="K16" s="95">
        <v>1782</v>
      </c>
      <c r="L16" s="116">
        <v>1997.2916666666531</v>
      </c>
      <c r="M16" s="117">
        <f t="shared" si="7"/>
        <v>13.449775533108866</v>
      </c>
      <c r="N16" s="95">
        <v>21763.5</v>
      </c>
      <c r="O16" s="95">
        <v>1638</v>
      </c>
      <c r="P16" s="116">
        <v>1813.6249999999905</v>
      </c>
      <c r="Q16" s="117">
        <f t="shared" si="8"/>
        <v>13.286630036630036</v>
      </c>
      <c r="R16" s="95">
        <v>21446</v>
      </c>
      <c r="S16" s="95">
        <v>1605</v>
      </c>
      <c r="T16" s="116">
        <v>1787.1666666666665</v>
      </c>
      <c r="U16" s="117">
        <f t="shared" si="9"/>
        <v>13.361993769470406</v>
      </c>
    </row>
    <row r="17" spans="1:21" x14ac:dyDescent="0.25">
      <c r="A17" s="119" t="s">
        <v>18</v>
      </c>
      <c r="B17" s="95">
        <v>4946.5</v>
      </c>
      <c r="C17" s="95">
        <v>677</v>
      </c>
      <c r="D17" s="116">
        <v>412.20833333333229</v>
      </c>
      <c r="E17" s="117">
        <f t="shared" si="5"/>
        <v>7.3064992614475628</v>
      </c>
      <c r="F17" s="95">
        <v>6483</v>
      </c>
      <c r="G17" s="95">
        <v>842</v>
      </c>
      <c r="H17" s="116">
        <v>540.24999999999875</v>
      </c>
      <c r="I17" s="117">
        <f t="shared" si="6"/>
        <v>7.699524940617577</v>
      </c>
      <c r="J17" s="95">
        <v>7260</v>
      </c>
      <c r="K17" s="95">
        <v>962</v>
      </c>
      <c r="L17" s="116">
        <v>604.99999999999875</v>
      </c>
      <c r="M17" s="117">
        <f t="shared" si="7"/>
        <v>7.5467775467775464</v>
      </c>
      <c r="N17" s="95">
        <v>6296.5</v>
      </c>
      <c r="O17" s="95">
        <v>806</v>
      </c>
      <c r="P17" s="116">
        <v>524.70833333333212</v>
      </c>
      <c r="Q17" s="117">
        <f t="shared" si="8"/>
        <v>7.8120347394540941</v>
      </c>
      <c r="R17" s="95">
        <v>5694</v>
      </c>
      <c r="S17" s="95">
        <v>739</v>
      </c>
      <c r="T17" s="116">
        <v>474.49999999999841</v>
      </c>
      <c r="U17" s="117">
        <f t="shared" si="9"/>
        <v>7.7050067658998644</v>
      </c>
    </row>
    <row r="18" spans="1:21" x14ac:dyDescent="0.25">
      <c r="A18" s="113" t="s">
        <v>110</v>
      </c>
      <c r="B18" s="94" t="s">
        <v>120</v>
      </c>
      <c r="C18" s="94" t="s">
        <v>119</v>
      </c>
      <c r="D18" s="114" t="s">
        <v>118</v>
      </c>
      <c r="E18" s="94" t="s">
        <v>125</v>
      </c>
      <c r="F18" s="94" t="s">
        <v>120</v>
      </c>
      <c r="G18" s="94" t="s">
        <v>119</v>
      </c>
      <c r="H18" s="114" t="s">
        <v>118</v>
      </c>
      <c r="I18" s="94" t="s">
        <v>125</v>
      </c>
      <c r="J18" s="94" t="s">
        <v>120</v>
      </c>
      <c r="K18" s="94" t="s">
        <v>119</v>
      </c>
      <c r="L18" s="114" t="s">
        <v>118</v>
      </c>
      <c r="M18" s="94" t="s">
        <v>125</v>
      </c>
      <c r="N18" s="94" t="s">
        <v>120</v>
      </c>
      <c r="O18" s="94" t="s">
        <v>119</v>
      </c>
      <c r="P18" s="114" t="s">
        <v>118</v>
      </c>
      <c r="Q18" s="94" t="s">
        <v>125</v>
      </c>
      <c r="R18" s="94" t="s">
        <v>120</v>
      </c>
      <c r="S18" s="94" t="s">
        <v>119</v>
      </c>
      <c r="T18" s="114" t="s">
        <v>118</v>
      </c>
      <c r="U18" s="94" t="s">
        <v>125</v>
      </c>
    </row>
    <row r="19" spans="1:21" x14ac:dyDescent="0.25">
      <c r="A19" s="119" t="s">
        <v>21</v>
      </c>
      <c r="B19" s="95">
        <v>6973</v>
      </c>
      <c r="C19" s="95">
        <v>566</v>
      </c>
      <c r="D19" s="116">
        <v>581.08333333333098</v>
      </c>
      <c r="E19" s="117">
        <f t="shared" si="5"/>
        <v>12.319787985865725</v>
      </c>
      <c r="F19" s="95">
        <v>7115</v>
      </c>
      <c r="G19" s="95">
        <v>587</v>
      </c>
      <c r="H19" s="116">
        <v>592.91666666666697</v>
      </c>
      <c r="I19" s="117">
        <f t="shared" si="6"/>
        <v>12.120954003407155</v>
      </c>
      <c r="J19" s="95">
        <v>6148</v>
      </c>
      <c r="K19" s="95">
        <v>499</v>
      </c>
      <c r="L19" s="116">
        <v>512.3333333333328</v>
      </c>
      <c r="M19" s="117">
        <f t="shared" si="7"/>
        <v>12.320641282565131</v>
      </c>
      <c r="N19" s="95">
        <v>23296.5</v>
      </c>
      <c r="O19" s="95">
        <v>2022</v>
      </c>
      <c r="P19" s="116">
        <v>1941.3749999999818</v>
      </c>
      <c r="Q19" s="117">
        <f t="shared" si="8"/>
        <v>11.521513353115727</v>
      </c>
      <c r="R19" s="95">
        <v>4193.5</v>
      </c>
      <c r="S19" s="95">
        <v>343</v>
      </c>
      <c r="T19" s="116">
        <v>349.45833333333383</v>
      </c>
      <c r="U19" s="117">
        <f t="shared" si="9"/>
        <v>12.225947521865889</v>
      </c>
    </row>
    <row r="20" spans="1:21" x14ac:dyDescent="0.25">
      <c r="A20" s="119" t="s">
        <v>22</v>
      </c>
      <c r="B20" s="95">
        <v>3175.5</v>
      </c>
      <c r="C20" s="95">
        <v>274</v>
      </c>
      <c r="D20" s="116">
        <v>264.62500000000023</v>
      </c>
      <c r="E20" s="117">
        <f t="shared" si="5"/>
        <v>11.589416058394161</v>
      </c>
      <c r="F20" s="95">
        <v>3636.5</v>
      </c>
      <c r="G20" s="95">
        <v>326</v>
      </c>
      <c r="H20" s="116">
        <v>303.04166666666669</v>
      </c>
      <c r="I20" s="117">
        <f t="shared" si="6"/>
        <v>11.154907975460123</v>
      </c>
      <c r="J20" s="95">
        <v>3591.5</v>
      </c>
      <c r="K20" s="95">
        <v>354</v>
      </c>
      <c r="L20" s="116">
        <v>299.29166666666697</v>
      </c>
      <c r="M20" s="117">
        <f t="shared" si="7"/>
        <v>10.145480225988701</v>
      </c>
      <c r="N20" s="95">
        <v>3765.5</v>
      </c>
      <c r="O20" s="95">
        <v>335</v>
      </c>
      <c r="P20" s="116">
        <v>313.79166666666669</v>
      </c>
      <c r="Q20" s="117">
        <f t="shared" si="8"/>
        <v>11.240298507462686</v>
      </c>
      <c r="R20" s="95">
        <v>3136</v>
      </c>
      <c r="S20" s="95">
        <v>296</v>
      </c>
      <c r="T20" s="116">
        <v>261.3333333333332</v>
      </c>
      <c r="U20" s="117">
        <f t="shared" si="9"/>
        <v>10.594594594594595</v>
      </c>
    </row>
    <row r="21" spans="1:21" x14ac:dyDescent="0.25">
      <c r="A21" s="119" t="s">
        <v>23</v>
      </c>
      <c r="B21" s="95">
        <v>79</v>
      </c>
      <c r="C21" s="95">
        <v>9</v>
      </c>
      <c r="D21" s="116">
        <v>6.583333333333333</v>
      </c>
      <c r="E21" s="117">
        <f t="shared" si="5"/>
        <v>8.7777777777777786</v>
      </c>
      <c r="F21" s="95">
        <v>105</v>
      </c>
      <c r="G21" s="95">
        <v>9</v>
      </c>
      <c r="H21" s="116">
        <v>8.75</v>
      </c>
      <c r="I21" s="117">
        <f t="shared" si="6"/>
        <v>11.666666666666666</v>
      </c>
      <c r="J21" s="95">
        <v>102</v>
      </c>
      <c r="K21" s="95">
        <v>9</v>
      </c>
      <c r="L21" s="116">
        <v>8.5</v>
      </c>
      <c r="M21" s="117">
        <f t="shared" si="7"/>
        <v>11.333333333333334</v>
      </c>
      <c r="N21" s="95">
        <v>678</v>
      </c>
      <c r="O21" s="95">
        <v>61</v>
      </c>
      <c r="P21" s="116">
        <v>56.500000000000007</v>
      </c>
      <c r="Q21" s="117">
        <f t="shared" si="8"/>
        <v>11.114754098360656</v>
      </c>
      <c r="R21" s="95">
        <v>155.5</v>
      </c>
      <c r="S21" s="95">
        <v>14</v>
      </c>
      <c r="T21" s="116">
        <v>12.95833333333333</v>
      </c>
      <c r="U21" s="117">
        <f t="shared" si="9"/>
        <v>11.107142857142858</v>
      </c>
    </row>
    <row r="22" spans="1:21" x14ac:dyDescent="0.25">
      <c r="A22" s="119" t="s">
        <v>24</v>
      </c>
      <c r="B22" s="95">
        <v>18834.5</v>
      </c>
      <c r="C22" s="95">
        <v>1539</v>
      </c>
      <c r="D22" s="116">
        <v>1569.5416666666567</v>
      </c>
      <c r="E22" s="117">
        <f t="shared" si="5"/>
        <v>12.238141650422353</v>
      </c>
      <c r="F22" s="95">
        <v>19285</v>
      </c>
      <c r="G22" s="95">
        <v>1643</v>
      </c>
      <c r="H22" s="116">
        <v>1607.0833333333264</v>
      </c>
      <c r="I22" s="117">
        <f t="shared" si="6"/>
        <v>11.737674984783931</v>
      </c>
      <c r="J22" s="95">
        <v>17685.5</v>
      </c>
      <c r="K22" s="95">
        <v>1550</v>
      </c>
      <c r="L22" s="116">
        <v>1473.7916666666624</v>
      </c>
      <c r="M22" s="117">
        <f t="shared" si="7"/>
        <v>11.41</v>
      </c>
      <c r="N22" s="95">
        <v>320</v>
      </c>
      <c r="O22" s="95">
        <v>26</v>
      </c>
      <c r="P22" s="116">
        <v>26.666666666666668</v>
      </c>
      <c r="Q22" s="117">
        <f t="shared" si="8"/>
        <v>12.307692307692308</v>
      </c>
      <c r="R22" s="95">
        <v>16284.5</v>
      </c>
      <c r="S22" s="95">
        <v>1401</v>
      </c>
      <c r="T22" s="116">
        <v>1357.0416666666613</v>
      </c>
      <c r="U22" s="117">
        <f t="shared" si="9"/>
        <v>11.623483226266952</v>
      </c>
    </row>
    <row r="23" spans="1:21" x14ac:dyDescent="0.25">
      <c r="A23" s="119" t="s">
        <v>25</v>
      </c>
      <c r="B23" s="95">
        <v>3845</v>
      </c>
      <c r="C23" s="95">
        <v>313</v>
      </c>
      <c r="D23" s="116">
        <v>320.4166666666664</v>
      </c>
      <c r="E23" s="117">
        <f t="shared" si="5"/>
        <v>12.284345047923322</v>
      </c>
      <c r="F23" s="95">
        <v>4204.5</v>
      </c>
      <c r="G23" s="95">
        <v>348</v>
      </c>
      <c r="H23" s="116">
        <v>350.37499999999943</v>
      </c>
      <c r="I23" s="117">
        <f t="shared" si="6"/>
        <v>12.081896551724139</v>
      </c>
      <c r="J23" s="95">
        <v>3700.5</v>
      </c>
      <c r="K23" s="95">
        <v>332</v>
      </c>
      <c r="L23" s="116">
        <v>308.37500000000011</v>
      </c>
      <c r="M23" s="117">
        <f t="shared" si="7"/>
        <v>11.146084337349398</v>
      </c>
      <c r="N23" s="95">
        <v>3482</v>
      </c>
      <c r="O23" s="95">
        <v>300</v>
      </c>
      <c r="P23" s="116">
        <v>290.16666666666674</v>
      </c>
      <c r="Q23" s="117">
        <f t="shared" si="8"/>
        <v>11.606666666666667</v>
      </c>
      <c r="R23" s="95">
        <v>3370.5</v>
      </c>
      <c r="S23" s="95">
        <v>290</v>
      </c>
      <c r="T23" s="116">
        <v>280.87499999999977</v>
      </c>
      <c r="U23" s="117">
        <f t="shared" si="9"/>
        <v>11.622413793103448</v>
      </c>
    </row>
    <row r="24" spans="1:21" x14ac:dyDescent="0.25">
      <c r="A24" s="113" t="s">
        <v>91</v>
      </c>
      <c r="B24" s="94" t="s">
        <v>120</v>
      </c>
      <c r="C24" s="94" t="s">
        <v>119</v>
      </c>
      <c r="D24" s="114" t="s">
        <v>118</v>
      </c>
      <c r="E24" s="94" t="s">
        <v>125</v>
      </c>
      <c r="F24" s="94" t="s">
        <v>120</v>
      </c>
      <c r="G24" s="94" t="s">
        <v>119</v>
      </c>
      <c r="H24" s="114" t="s">
        <v>118</v>
      </c>
      <c r="I24" s="94" t="s">
        <v>125</v>
      </c>
      <c r="J24" s="94" t="s">
        <v>120</v>
      </c>
      <c r="K24" s="94" t="s">
        <v>119</v>
      </c>
      <c r="L24" s="114" t="s">
        <v>118</v>
      </c>
      <c r="M24" s="94" t="s">
        <v>125</v>
      </c>
      <c r="N24" s="94" t="s">
        <v>120</v>
      </c>
      <c r="O24" s="94" t="s">
        <v>119</v>
      </c>
      <c r="P24" s="114" t="s">
        <v>118</v>
      </c>
      <c r="Q24" s="94" t="s">
        <v>125</v>
      </c>
      <c r="R24" s="94" t="s">
        <v>120</v>
      </c>
      <c r="S24" s="94" t="s">
        <v>119</v>
      </c>
      <c r="T24" s="114" t="s">
        <v>118</v>
      </c>
      <c r="U24" s="94" t="s">
        <v>125</v>
      </c>
    </row>
    <row r="25" spans="1:21" x14ac:dyDescent="0.25">
      <c r="A25" s="119" t="s">
        <v>27</v>
      </c>
      <c r="B25" s="95">
        <v>26904</v>
      </c>
      <c r="C25" s="95">
        <v>2150</v>
      </c>
      <c r="D25" s="116">
        <v>2241.9999999999832</v>
      </c>
      <c r="E25" s="117">
        <f t="shared" si="5"/>
        <v>12.513488372093024</v>
      </c>
      <c r="F25" s="95">
        <v>28422.5</v>
      </c>
      <c r="G25" s="95">
        <v>2376</v>
      </c>
      <c r="H25" s="116">
        <v>2368.5416666666724</v>
      </c>
      <c r="I25" s="117">
        <f t="shared" si="6"/>
        <v>11.962331649831651</v>
      </c>
      <c r="J25" s="95">
        <v>26138</v>
      </c>
      <c r="K25" s="95">
        <v>2271</v>
      </c>
      <c r="L25" s="116">
        <v>2178.1666666666465</v>
      </c>
      <c r="M25" s="117">
        <f t="shared" si="7"/>
        <v>11.509467195068252</v>
      </c>
      <c r="N25" s="95">
        <v>23296.5</v>
      </c>
      <c r="O25" s="95">
        <v>2022</v>
      </c>
      <c r="P25" s="116">
        <v>1941.3749999999818</v>
      </c>
      <c r="Q25" s="117">
        <f t="shared" si="8"/>
        <v>11.521513353115727</v>
      </c>
      <c r="R25" s="95">
        <v>22427.5</v>
      </c>
      <c r="S25" s="95">
        <v>1911</v>
      </c>
      <c r="T25" s="116">
        <v>1868.9583333333246</v>
      </c>
      <c r="U25" s="117">
        <f t="shared" si="9"/>
        <v>11.73600209314495</v>
      </c>
    </row>
    <row r="26" spans="1:21" x14ac:dyDescent="0.25">
      <c r="A26" s="119" t="s">
        <v>28</v>
      </c>
      <c r="B26" s="95">
        <v>4449.5</v>
      </c>
      <c r="C26" s="95">
        <v>412</v>
      </c>
      <c r="D26" s="116">
        <v>370.79166666666617</v>
      </c>
      <c r="E26" s="117">
        <f t="shared" si="5"/>
        <v>10.799757281553399</v>
      </c>
      <c r="F26" s="95">
        <v>4528.5</v>
      </c>
      <c r="G26" s="95">
        <v>414</v>
      </c>
      <c r="H26" s="116">
        <v>377.37499999999966</v>
      </c>
      <c r="I26" s="117">
        <f t="shared" si="6"/>
        <v>10.938405797101449</v>
      </c>
      <c r="J26" s="95">
        <v>3853</v>
      </c>
      <c r="K26" s="95">
        <v>362</v>
      </c>
      <c r="L26" s="116">
        <v>321.08333333333326</v>
      </c>
      <c r="M26" s="117">
        <f t="shared" si="7"/>
        <v>10.643646408839778</v>
      </c>
      <c r="N26" s="95">
        <v>3765.5</v>
      </c>
      <c r="O26" s="95">
        <v>335</v>
      </c>
      <c r="P26" s="116">
        <v>313.79166666666669</v>
      </c>
      <c r="Q26" s="117">
        <f t="shared" si="8"/>
        <v>11.240298507462686</v>
      </c>
      <c r="R26" s="95">
        <v>3511.5</v>
      </c>
      <c r="S26" s="95">
        <v>319</v>
      </c>
      <c r="T26" s="116">
        <v>292.62500000000011</v>
      </c>
      <c r="U26" s="117">
        <f t="shared" si="9"/>
        <v>11.007836990595612</v>
      </c>
    </row>
    <row r="27" spans="1:21" x14ac:dyDescent="0.25">
      <c r="A27" s="119" t="s">
        <v>29</v>
      </c>
      <c r="B27" s="95">
        <v>1064</v>
      </c>
      <c r="C27" s="95">
        <v>105</v>
      </c>
      <c r="D27" s="116">
        <v>88.666666666666657</v>
      </c>
      <c r="E27" s="117">
        <f t="shared" si="5"/>
        <v>10.133333333333333</v>
      </c>
      <c r="F27" s="95">
        <v>934</v>
      </c>
      <c r="G27" s="95">
        <v>88</v>
      </c>
      <c r="H27" s="116">
        <v>77.833333333333357</v>
      </c>
      <c r="I27" s="117">
        <f t="shared" si="6"/>
        <v>10.613636363636363</v>
      </c>
      <c r="J27" s="95">
        <v>680</v>
      </c>
      <c r="K27" s="95">
        <v>66</v>
      </c>
      <c r="L27" s="116">
        <v>56.666666666666679</v>
      </c>
      <c r="M27" s="117">
        <f t="shared" si="7"/>
        <v>10.303030303030303</v>
      </c>
      <c r="N27" s="95">
        <v>678</v>
      </c>
      <c r="O27" s="95">
        <v>61</v>
      </c>
      <c r="P27" s="116">
        <v>56.500000000000007</v>
      </c>
      <c r="Q27" s="117">
        <f t="shared" si="8"/>
        <v>11.114754098360656</v>
      </c>
      <c r="R27" s="95">
        <v>679</v>
      </c>
      <c r="S27" s="95">
        <v>73</v>
      </c>
      <c r="T27" s="116">
        <v>56.583333333333329</v>
      </c>
      <c r="U27" s="117">
        <f t="shared" si="9"/>
        <v>9.3013698630136989</v>
      </c>
    </row>
    <row r="28" spans="1:21" x14ac:dyDescent="0.25">
      <c r="A28" s="119" t="s">
        <v>26</v>
      </c>
      <c r="B28" s="95">
        <v>489.5</v>
      </c>
      <c r="C28" s="95">
        <v>34</v>
      </c>
      <c r="D28" s="116">
        <v>40.791666666666657</v>
      </c>
      <c r="E28" s="117">
        <f t="shared" si="5"/>
        <v>14.397058823529411</v>
      </c>
      <c r="F28" s="95">
        <v>461</v>
      </c>
      <c r="G28" s="95">
        <v>35</v>
      </c>
      <c r="H28" s="116">
        <v>38.416666666666664</v>
      </c>
      <c r="I28" s="117">
        <f t="shared" si="6"/>
        <v>13.171428571428571</v>
      </c>
      <c r="J28" s="95">
        <v>556.5</v>
      </c>
      <c r="K28" s="95">
        <v>45</v>
      </c>
      <c r="L28" s="116">
        <v>46.375000000000014</v>
      </c>
      <c r="M28" s="117">
        <f t="shared" si="7"/>
        <v>12.366666666666667</v>
      </c>
      <c r="N28" s="95">
        <v>320</v>
      </c>
      <c r="O28" s="95">
        <v>26</v>
      </c>
      <c r="P28" s="116">
        <v>26.666666666666668</v>
      </c>
      <c r="Q28" s="117">
        <f t="shared" si="8"/>
        <v>12.307692307692308</v>
      </c>
      <c r="R28" s="95">
        <v>522</v>
      </c>
      <c r="S28" s="95">
        <v>41</v>
      </c>
      <c r="T28" s="116">
        <v>43.500000000000007</v>
      </c>
      <c r="U28" s="117">
        <f t="shared" si="9"/>
        <v>12.731707317073171</v>
      </c>
    </row>
    <row r="29" spans="1:21" x14ac:dyDescent="0.25">
      <c r="A29" s="113" t="s">
        <v>91</v>
      </c>
      <c r="B29" s="94" t="s">
        <v>120</v>
      </c>
      <c r="C29" s="94" t="s">
        <v>119</v>
      </c>
      <c r="D29" s="114" t="s">
        <v>118</v>
      </c>
      <c r="E29" s="94" t="s">
        <v>125</v>
      </c>
      <c r="F29" s="94" t="s">
        <v>120</v>
      </c>
      <c r="G29" s="94" t="s">
        <v>119</v>
      </c>
      <c r="H29" s="114" t="s">
        <v>118</v>
      </c>
      <c r="I29" s="94" t="s">
        <v>125</v>
      </c>
      <c r="J29" s="94" t="s">
        <v>120</v>
      </c>
      <c r="K29" s="94" t="s">
        <v>119</v>
      </c>
      <c r="L29" s="114" t="s">
        <v>118</v>
      </c>
      <c r="M29" s="94" t="s">
        <v>125</v>
      </c>
      <c r="N29" s="94" t="s">
        <v>120</v>
      </c>
      <c r="O29" s="94" t="s">
        <v>119</v>
      </c>
      <c r="P29" s="114" t="s">
        <v>118</v>
      </c>
      <c r="Q29" s="94" t="s">
        <v>125</v>
      </c>
      <c r="R29" s="94" t="s">
        <v>120</v>
      </c>
      <c r="S29" s="94" t="s">
        <v>119</v>
      </c>
      <c r="T29" s="114" t="s">
        <v>118</v>
      </c>
      <c r="U29" s="94" t="s">
        <v>125</v>
      </c>
    </row>
    <row r="30" spans="1:21" x14ac:dyDescent="0.25">
      <c r="A30" s="119" t="s">
        <v>31</v>
      </c>
      <c r="B30" s="95">
        <v>1274.5</v>
      </c>
      <c r="C30" s="95">
        <v>106</v>
      </c>
      <c r="D30" s="116">
        <v>106.2083333333333</v>
      </c>
      <c r="E30" s="117">
        <f t="shared" si="5"/>
        <v>12.023584905660377</v>
      </c>
      <c r="F30" s="95">
        <v>2046.5</v>
      </c>
      <c r="G30" s="95">
        <v>180</v>
      </c>
      <c r="H30" s="116">
        <v>170.54166666666671</v>
      </c>
      <c r="I30" s="117">
        <f t="shared" si="6"/>
        <v>11.369444444444444</v>
      </c>
      <c r="J30" s="95">
        <v>1968</v>
      </c>
      <c r="K30" s="95">
        <v>183</v>
      </c>
      <c r="L30" s="116">
        <v>164</v>
      </c>
      <c r="M30" s="117">
        <f t="shared" si="7"/>
        <v>10.754098360655737</v>
      </c>
      <c r="N30" s="95">
        <v>1637.5</v>
      </c>
      <c r="O30" s="95">
        <v>151</v>
      </c>
      <c r="P30" s="116">
        <v>136.45833333333326</v>
      </c>
      <c r="Q30" s="117">
        <f t="shared" si="8"/>
        <v>10.844370860927153</v>
      </c>
      <c r="R30" s="95">
        <v>1377.5</v>
      </c>
      <c r="S30" s="95">
        <v>127</v>
      </c>
      <c r="T30" s="116">
        <v>114.79166666666661</v>
      </c>
      <c r="U30" s="117">
        <f t="shared" si="9"/>
        <v>10.846456692913385</v>
      </c>
    </row>
    <row r="31" spans="1:21" x14ac:dyDescent="0.25">
      <c r="A31" s="119" t="s">
        <v>32</v>
      </c>
      <c r="B31" s="95">
        <v>11907</v>
      </c>
      <c r="C31" s="95">
        <v>905</v>
      </c>
      <c r="D31" s="116">
        <v>992.25000000000296</v>
      </c>
      <c r="E31" s="117">
        <f t="shared" si="5"/>
        <v>13.156906077348067</v>
      </c>
      <c r="F31" s="95">
        <v>13970</v>
      </c>
      <c r="G31" s="95">
        <v>1109</v>
      </c>
      <c r="H31" s="116">
        <v>1164.1666666666702</v>
      </c>
      <c r="I31" s="117">
        <f t="shared" si="6"/>
        <v>12.596934174932372</v>
      </c>
      <c r="J31" s="95">
        <v>12230</v>
      </c>
      <c r="K31" s="95">
        <v>1025</v>
      </c>
      <c r="L31" s="116">
        <v>1019.1666666666727</v>
      </c>
      <c r="M31" s="117">
        <f t="shared" si="7"/>
        <v>11.931707317073171</v>
      </c>
      <c r="N31" s="95">
        <v>10424</v>
      </c>
      <c r="O31" s="95">
        <v>866</v>
      </c>
      <c r="P31" s="116">
        <v>868.66666666666947</v>
      </c>
      <c r="Q31" s="117">
        <f t="shared" si="8"/>
        <v>12.036951501154734</v>
      </c>
      <c r="R31" s="95">
        <v>9502</v>
      </c>
      <c r="S31" s="95">
        <v>788</v>
      </c>
      <c r="T31" s="116">
        <v>791.83333333333576</v>
      </c>
      <c r="U31" s="117">
        <f t="shared" si="9"/>
        <v>12.058375634517766</v>
      </c>
    </row>
    <row r="32" spans="1:21" x14ac:dyDescent="0.25">
      <c r="A32" s="119" t="s">
        <v>33</v>
      </c>
      <c r="B32" s="95">
        <v>8838.5</v>
      </c>
      <c r="C32" s="95">
        <v>715</v>
      </c>
      <c r="D32" s="116">
        <v>736.54166666666731</v>
      </c>
      <c r="E32" s="117">
        <f t="shared" si="5"/>
        <v>12.361538461538462</v>
      </c>
      <c r="F32" s="95">
        <v>8826.5</v>
      </c>
      <c r="G32" s="95">
        <v>735</v>
      </c>
      <c r="H32" s="116">
        <v>735.54166666666663</v>
      </c>
      <c r="I32" s="117">
        <f t="shared" si="6"/>
        <v>12.008843537414966</v>
      </c>
      <c r="J32" s="95">
        <v>8395.5</v>
      </c>
      <c r="K32" s="95">
        <v>726</v>
      </c>
      <c r="L32" s="116">
        <v>699.62500000000148</v>
      </c>
      <c r="M32" s="117">
        <f t="shared" si="7"/>
        <v>11.564049586776859</v>
      </c>
      <c r="N32" s="95">
        <v>7472</v>
      </c>
      <c r="O32" s="95">
        <v>610</v>
      </c>
      <c r="P32" s="116">
        <v>622.6666666666672</v>
      </c>
      <c r="Q32" s="117">
        <f t="shared" si="8"/>
        <v>12.249180327868853</v>
      </c>
      <c r="R32" s="95">
        <v>7156</v>
      </c>
      <c r="S32" s="95">
        <v>591</v>
      </c>
      <c r="T32" s="116">
        <v>596.33333333333235</v>
      </c>
      <c r="U32" s="117">
        <f t="shared" si="9"/>
        <v>12.1082910321489</v>
      </c>
    </row>
    <row r="33" spans="1:21" x14ac:dyDescent="0.25">
      <c r="A33" s="119" t="s">
        <v>34</v>
      </c>
      <c r="B33" s="95">
        <v>378</v>
      </c>
      <c r="C33" s="95">
        <v>37</v>
      </c>
      <c r="D33" s="116">
        <v>31.499999999999993</v>
      </c>
      <c r="E33" s="117">
        <f t="shared" si="5"/>
        <v>10.216216216216216</v>
      </c>
      <c r="F33" s="95">
        <v>533</v>
      </c>
      <c r="G33" s="95">
        <v>51</v>
      </c>
      <c r="H33" s="116">
        <v>44.416666666666671</v>
      </c>
      <c r="I33" s="117">
        <f t="shared" si="6"/>
        <v>10.450980392156863</v>
      </c>
      <c r="J33" s="95">
        <v>511</v>
      </c>
      <c r="K33" s="95">
        <v>43</v>
      </c>
      <c r="L33" s="116">
        <v>42.583333333333329</v>
      </c>
      <c r="M33" s="117">
        <f t="shared" si="7"/>
        <v>11.883720930232558</v>
      </c>
      <c r="N33" s="95">
        <v>434</v>
      </c>
      <c r="O33" s="95">
        <v>37</v>
      </c>
      <c r="P33" s="116">
        <v>36.166666666666664</v>
      </c>
      <c r="Q33" s="117">
        <f t="shared" si="8"/>
        <v>11.72972972972973</v>
      </c>
      <c r="R33" s="95">
        <v>235</v>
      </c>
      <c r="S33" s="95">
        <v>22</v>
      </c>
      <c r="T33" s="116">
        <v>19.583333333333336</v>
      </c>
      <c r="U33" s="117">
        <f t="shared" si="9"/>
        <v>10.681818181818182</v>
      </c>
    </row>
    <row r="34" spans="1:21" x14ac:dyDescent="0.25">
      <c r="A34" s="119" t="s">
        <v>35</v>
      </c>
      <c r="B34" s="95">
        <v>9284</v>
      </c>
      <c r="C34" s="95">
        <v>814</v>
      </c>
      <c r="D34" s="116">
        <v>773.66666666666617</v>
      </c>
      <c r="E34" s="117">
        <f t="shared" si="5"/>
        <v>11.405405405405405</v>
      </c>
      <c r="F34" s="95">
        <v>7732</v>
      </c>
      <c r="G34" s="95">
        <v>729</v>
      </c>
      <c r="H34" s="116">
        <v>644.33333333333417</v>
      </c>
      <c r="I34" s="117">
        <f t="shared" si="6"/>
        <v>10.606310013717421</v>
      </c>
      <c r="J34" s="95">
        <v>7539</v>
      </c>
      <c r="K34" s="95">
        <v>714</v>
      </c>
      <c r="L34" s="116">
        <v>628.24999999999966</v>
      </c>
      <c r="M34" s="117">
        <f t="shared" si="7"/>
        <v>10.558823529411764</v>
      </c>
      <c r="N34" s="95">
        <v>7236.5</v>
      </c>
      <c r="O34" s="95">
        <v>698</v>
      </c>
      <c r="P34" s="116">
        <v>603.04166666666663</v>
      </c>
      <c r="Q34" s="117">
        <f t="shared" si="8"/>
        <v>10.367478510028654</v>
      </c>
      <c r="R34" s="95">
        <v>7773.5</v>
      </c>
      <c r="S34" s="95">
        <v>715</v>
      </c>
      <c r="T34" s="116">
        <v>647.79166666666561</v>
      </c>
      <c r="U34" s="117">
        <f t="shared" si="9"/>
        <v>10.872027972027972</v>
      </c>
    </row>
    <row r="35" spans="1:21" x14ac:dyDescent="0.25">
      <c r="A35" s="119" t="s">
        <v>36</v>
      </c>
      <c r="B35" s="95">
        <v>1181</v>
      </c>
      <c r="C35" s="95">
        <v>116</v>
      </c>
      <c r="D35" s="116">
        <v>98.416666666666671</v>
      </c>
      <c r="E35" s="117">
        <f t="shared" si="5"/>
        <v>10.181034482758621</v>
      </c>
      <c r="F35" s="95">
        <v>1229</v>
      </c>
      <c r="G35" s="95">
        <v>107</v>
      </c>
      <c r="H35" s="116">
        <v>102.41666666666666</v>
      </c>
      <c r="I35" s="117">
        <f t="shared" si="6"/>
        <v>11.485981308411215</v>
      </c>
      <c r="J35" s="95">
        <v>564</v>
      </c>
      <c r="K35" s="95">
        <v>47</v>
      </c>
      <c r="L35" s="116">
        <v>47</v>
      </c>
      <c r="M35" s="117">
        <f t="shared" si="7"/>
        <v>12</v>
      </c>
      <c r="N35" s="95">
        <v>780</v>
      </c>
      <c r="O35" s="95">
        <v>62</v>
      </c>
      <c r="P35" s="116">
        <v>65</v>
      </c>
      <c r="Q35" s="117">
        <f t="shared" si="8"/>
        <v>12.580645161290322</v>
      </c>
      <c r="R35" s="95">
        <v>1058</v>
      </c>
      <c r="S35" s="95">
        <v>91</v>
      </c>
      <c r="T35" s="116">
        <v>88.166666666666671</v>
      </c>
      <c r="U35" s="117">
        <f t="shared" si="9"/>
        <v>11.626373626373626</v>
      </c>
    </row>
    <row r="36" spans="1:21" x14ac:dyDescent="0.25">
      <c r="A36" s="119" t="s">
        <v>37</v>
      </c>
      <c r="B36" s="95">
        <v>44</v>
      </c>
      <c r="C36" s="95">
        <v>8</v>
      </c>
      <c r="D36" s="116">
        <v>3.6666666666666665</v>
      </c>
      <c r="E36" s="117">
        <f t="shared" si="5"/>
        <v>5.5</v>
      </c>
      <c r="F36" s="95">
        <v>9</v>
      </c>
      <c r="G36" s="95">
        <v>2</v>
      </c>
      <c r="H36" s="116">
        <v>0.75</v>
      </c>
      <c r="I36" s="117">
        <f t="shared" si="6"/>
        <v>4.5</v>
      </c>
      <c r="J36" s="95">
        <v>16</v>
      </c>
      <c r="K36" s="95">
        <v>5</v>
      </c>
      <c r="L36" s="116">
        <v>1.3333333333333333</v>
      </c>
      <c r="M36" s="117">
        <f t="shared" si="7"/>
        <v>3.2</v>
      </c>
      <c r="N36" s="95">
        <v>76</v>
      </c>
      <c r="O36" s="95">
        <v>20</v>
      </c>
      <c r="P36" s="116">
        <v>6.3333333333333321</v>
      </c>
      <c r="Q36" s="117">
        <f t="shared" si="8"/>
        <v>3.8</v>
      </c>
      <c r="R36" s="95">
        <v>38</v>
      </c>
      <c r="S36" s="95">
        <v>10</v>
      </c>
      <c r="T36" s="116">
        <v>3.1666666666666665</v>
      </c>
      <c r="U36" s="117">
        <f t="shared" si="9"/>
        <v>3.8</v>
      </c>
    </row>
    <row r="37" spans="1:21" x14ac:dyDescent="0.25">
      <c r="A37" s="113" t="s">
        <v>98</v>
      </c>
      <c r="B37" s="94" t="s">
        <v>120</v>
      </c>
      <c r="C37" s="94" t="s">
        <v>119</v>
      </c>
      <c r="D37" s="114" t="s">
        <v>118</v>
      </c>
      <c r="E37" s="94" t="s">
        <v>125</v>
      </c>
      <c r="F37" s="94" t="s">
        <v>120</v>
      </c>
      <c r="G37" s="94" t="s">
        <v>119</v>
      </c>
      <c r="H37" s="114" t="s">
        <v>118</v>
      </c>
      <c r="I37" s="94" t="s">
        <v>125</v>
      </c>
      <c r="J37" s="94" t="s">
        <v>120</v>
      </c>
      <c r="K37" s="94" t="s">
        <v>119</v>
      </c>
      <c r="L37" s="114" t="s">
        <v>118</v>
      </c>
      <c r="M37" s="94" t="s">
        <v>125</v>
      </c>
      <c r="N37" s="94" t="s">
        <v>120</v>
      </c>
      <c r="O37" s="94" t="s">
        <v>119</v>
      </c>
      <c r="P37" s="114" t="s">
        <v>118</v>
      </c>
      <c r="Q37" s="94" t="s">
        <v>125</v>
      </c>
      <c r="R37" s="94" t="s">
        <v>120</v>
      </c>
      <c r="S37" s="94" t="s">
        <v>119</v>
      </c>
      <c r="T37" s="114" t="s">
        <v>118</v>
      </c>
      <c r="U37" s="94" t="s">
        <v>125</v>
      </c>
    </row>
    <row r="38" spans="1:21" x14ac:dyDescent="0.25">
      <c r="A38" s="119" t="s">
        <v>99</v>
      </c>
      <c r="B38" s="95">
        <v>18033.5</v>
      </c>
      <c r="C38" s="95">
        <v>1452</v>
      </c>
      <c r="D38" s="116">
        <v>1502.7916666666597</v>
      </c>
      <c r="E38" s="117">
        <f t="shared" si="5"/>
        <v>12.419765840220386</v>
      </c>
      <c r="F38" s="95">
        <v>18547</v>
      </c>
      <c r="G38" s="95">
        <v>1558</v>
      </c>
      <c r="H38" s="116">
        <v>1545.5833333333262</v>
      </c>
      <c r="I38" s="117">
        <f t="shared" si="6"/>
        <v>11.904364569961489</v>
      </c>
      <c r="J38" s="95">
        <v>17183</v>
      </c>
      <c r="K38" s="95">
        <v>1493</v>
      </c>
      <c r="L38" s="116">
        <v>1431.9166666666663</v>
      </c>
      <c r="M38" s="117">
        <f t="shared" si="7"/>
        <v>11.509042196918955</v>
      </c>
      <c r="N38" s="95">
        <v>14539.5</v>
      </c>
      <c r="O38" s="95">
        <v>1262</v>
      </c>
      <c r="P38" s="116">
        <v>1211.6250000000014</v>
      </c>
      <c r="Q38" s="117">
        <f t="shared" si="8"/>
        <v>11.520998415213946</v>
      </c>
      <c r="R38" s="95">
        <v>14742</v>
      </c>
      <c r="S38" s="95">
        <v>1251</v>
      </c>
      <c r="T38" s="116">
        <v>1228.5000000000032</v>
      </c>
      <c r="U38" s="117">
        <f t="shared" si="9"/>
        <v>11.784172661870503</v>
      </c>
    </row>
    <row r="39" spans="1:21" x14ac:dyDescent="0.25">
      <c r="A39" s="119" t="s">
        <v>100</v>
      </c>
      <c r="B39" s="95">
        <v>14873.5</v>
      </c>
      <c r="C39" s="95">
        <v>1249</v>
      </c>
      <c r="D39" s="116">
        <v>1239.4583333333326</v>
      </c>
      <c r="E39" s="117">
        <f t="shared" si="5"/>
        <v>11.908326661329063</v>
      </c>
      <c r="F39" s="95">
        <v>15799</v>
      </c>
      <c r="G39" s="95">
        <v>1355</v>
      </c>
      <c r="H39" s="116">
        <v>1316.5833333333301</v>
      </c>
      <c r="I39" s="117">
        <f t="shared" si="6"/>
        <v>11.659778597785978</v>
      </c>
      <c r="J39" s="95">
        <v>14044.5</v>
      </c>
      <c r="K39" s="95">
        <v>1251</v>
      </c>
      <c r="L39" s="116">
        <v>1170.3750000000052</v>
      </c>
      <c r="M39" s="117">
        <f t="shared" si="7"/>
        <v>11.226618705035971</v>
      </c>
      <c r="N39" s="95">
        <v>13520.5</v>
      </c>
      <c r="O39" s="95">
        <v>1182</v>
      </c>
      <c r="P39" s="116">
        <v>1126.7083333333364</v>
      </c>
      <c r="Q39" s="117">
        <f t="shared" si="8"/>
        <v>11.438663282571913</v>
      </c>
      <c r="R39" s="95">
        <v>12398</v>
      </c>
      <c r="S39" s="95">
        <v>1093</v>
      </c>
      <c r="T39" s="116">
        <v>1033.1666666666699</v>
      </c>
      <c r="U39" s="117">
        <f t="shared" si="9"/>
        <v>11.343092406221409</v>
      </c>
    </row>
    <row r="41" spans="1:21" x14ac:dyDescent="0.25">
      <c r="A41" s="53" t="s">
        <v>121</v>
      </c>
      <c r="B41" s="65" t="s">
        <v>122</v>
      </c>
      <c r="C41" s="65"/>
      <c r="D41" s="106"/>
      <c r="E41" s="112"/>
      <c r="F41" s="65"/>
      <c r="G41" s="65"/>
      <c r="H41" s="106"/>
      <c r="I41" s="112"/>
      <c r="M41" s="112"/>
      <c r="Q41" s="112"/>
      <c r="U41" s="112"/>
    </row>
    <row r="42" spans="1:21" x14ac:dyDescent="0.25">
      <c r="A42" s="53"/>
      <c r="B42" s="65"/>
      <c r="C42" s="65"/>
      <c r="D42" s="106"/>
      <c r="E42" s="112"/>
      <c r="F42" s="65"/>
      <c r="G42" s="65"/>
      <c r="H42" s="106"/>
      <c r="I42" s="112"/>
      <c r="M42" s="112"/>
      <c r="Q42" s="112"/>
      <c r="U42" s="112"/>
    </row>
    <row r="43" spans="1:21" x14ac:dyDescent="0.25">
      <c r="A43" s="53"/>
      <c r="B43" s="65"/>
      <c r="C43" s="65"/>
      <c r="D43" s="106"/>
      <c r="E43" s="112"/>
      <c r="F43" s="65"/>
      <c r="G43" s="65"/>
      <c r="H43" s="106"/>
      <c r="I43" s="112"/>
      <c r="M43" s="112"/>
      <c r="Q43" s="112"/>
      <c r="U43" s="112"/>
    </row>
  </sheetData>
  <mergeCells count="5">
    <mergeCell ref="R2:U2"/>
    <mergeCell ref="B2:E2"/>
    <mergeCell ref="F2:I2"/>
    <mergeCell ref="J2:M2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/>
  </sheetViews>
  <sheetFormatPr defaultRowHeight="12.75" x14ac:dyDescent="0.2"/>
  <cols>
    <col min="1" max="1" width="31.140625" style="9" customWidth="1"/>
    <col min="2" max="2" width="9.7109375" style="10" customWidth="1"/>
    <col min="3" max="3" width="7.85546875" style="11" customWidth="1"/>
    <col min="4" max="4" width="9.140625" style="11"/>
    <col min="5" max="5" width="7.28515625" style="11" customWidth="1"/>
    <col min="6" max="6" width="9.140625" style="11"/>
    <col min="7" max="7" width="7.28515625" style="11" customWidth="1"/>
    <col min="8" max="8" width="9.140625" style="11"/>
    <col min="9" max="9" width="6.85546875" style="11" customWidth="1"/>
    <col min="10" max="10" width="9.140625" style="11"/>
    <col min="11" max="11" width="7.28515625" style="11" customWidth="1"/>
    <col min="12" max="12" width="9.140625" style="36"/>
    <col min="13" max="13" width="14" style="40" customWidth="1"/>
    <col min="14" max="16384" width="9.140625" style="11"/>
  </cols>
  <sheetData>
    <row r="1" spans="1:13" x14ac:dyDescent="0.2">
      <c r="A1" s="54" t="s">
        <v>136</v>
      </c>
    </row>
    <row r="2" spans="1:13" ht="15" x14ac:dyDescent="0.25">
      <c r="A2" s="12" t="s">
        <v>90</v>
      </c>
      <c r="B2" s="13" t="s">
        <v>1</v>
      </c>
      <c r="C2" s="14" t="s">
        <v>30</v>
      </c>
      <c r="D2" s="14" t="s">
        <v>2</v>
      </c>
      <c r="E2" s="14" t="s">
        <v>30</v>
      </c>
      <c r="F2" s="14" t="s">
        <v>3</v>
      </c>
      <c r="G2" s="14" t="s">
        <v>30</v>
      </c>
      <c r="H2" s="14" t="s">
        <v>4</v>
      </c>
      <c r="I2" s="14" t="s">
        <v>30</v>
      </c>
      <c r="J2" s="14" t="s">
        <v>5</v>
      </c>
      <c r="K2" s="14" t="s">
        <v>30</v>
      </c>
      <c r="L2" s="38" t="s">
        <v>93</v>
      </c>
      <c r="M2" s="37" t="s">
        <v>94</v>
      </c>
    </row>
    <row r="3" spans="1:13" x14ac:dyDescent="0.2">
      <c r="A3" s="15" t="s">
        <v>10</v>
      </c>
      <c r="B3" s="16">
        <f>C3/C3</f>
        <v>1</v>
      </c>
      <c r="C3" s="17">
        <v>2700</v>
      </c>
      <c r="D3" s="16">
        <f>E3/E3</f>
        <v>1</v>
      </c>
      <c r="E3" s="17">
        <v>2913</v>
      </c>
      <c r="F3" s="16">
        <f>G3/G3</f>
        <v>1</v>
      </c>
      <c r="G3" s="17">
        <v>2744</v>
      </c>
      <c r="H3" s="16">
        <f>I3/I3</f>
        <v>1</v>
      </c>
      <c r="I3" s="17">
        <v>2444</v>
      </c>
      <c r="J3" s="16">
        <f>K3/K3</f>
        <v>1</v>
      </c>
      <c r="K3" s="17">
        <v>2344</v>
      </c>
      <c r="L3" s="39">
        <f>(C3+E3+G3+I3+K3)/5</f>
        <v>2629</v>
      </c>
      <c r="M3" s="41" t="str">
        <f>IF(K3&lt;=J3, "UP", "DOWN")</f>
        <v>DOWN</v>
      </c>
    </row>
    <row r="4" spans="1:13" ht="15" x14ac:dyDescent="0.25">
      <c r="A4" s="18" t="s">
        <v>0</v>
      </c>
      <c r="B4" s="13" t="s">
        <v>1</v>
      </c>
      <c r="C4" s="14" t="s">
        <v>30</v>
      </c>
      <c r="D4" s="14" t="s">
        <v>2</v>
      </c>
      <c r="E4" s="14" t="s">
        <v>30</v>
      </c>
      <c r="F4" s="14" t="s">
        <v>3</v>
      </c>
      <c r="G4" s="14" t="s">
        <v>30</v>
      </c>
      <c r="H4" s="14" t="s">
        <v>4</v>
      </c>
      <c r="I4" s="14" t="s">
        <v>30</v>
      </c>
      <c r="J4" s="14" t="s">
        <v>5</v>
      </c>
      <c r="K4" s="14" t="s">
        <v>30</v>
      </c>
      <c r="L4" s="38" t="s">
        <v>93</v>
      </c>
      <c r="M4" s="37" t="s">
        <v>94</v>
      </c>
    </row>
    <row r="5" spans="1:13" x14ac:dyDescent="0.2">
      <c r="A5" s="15" t="s">
        <v>6</v>
      </c>
      <c r="B5" s="19">
        <f>C5/C$3</f>
        <v>0.69740740740740736</v>
      </c>
      <c r="C5" s="20">
        <v>1883</v>
      </c>
      <c r="D5" s="19">
        <f>E5/E$3</f>
        <v>0.70065224854102304</v>
      </c>
      <c r="E5" s="20">
        <v>2041</v>
      </c>
      <c r="F5" s="19">
        <f>G5/G$3</f>
        <v>0.70116618075801751</v>
      </c>
      <c r="G5" s="20">
        <v>1924</v>
      </c>
      <c r="H5" s="19">
        <f>I5/I$3</f>
        <v>0.73649754500818332</v>
      </c>
      <c r="I5" s="20">
        <v>1800</v>
      </c>
      <c r="J5" s="19">
        <f>K5/K$3</f>
        <v>0.68813993174061439</v>
      </c>
      <c r="K5" s="20">
        <v>1613</v>
      </c>
      <c r="L5" s="39">
        <f>(C5+E5+G5+I5+K5)/5</f>
        <v>1852.2</v>
      </c>
      <c r="M5" s="41" t="str">
        <f>IF(K5&lt;=J5, "UP", "DOWN")</f>
        <v>DOWN</v>
      </c>
    </row>
    <row r="6" spans="1:13" x14ac:dyDescent="0.2">
      <c r="A6" s="15" t="s">
        <v>7</v>
      </c>
      <c r="B6" s="19">
        <f t="shared" ref="B6:B7" si="0">C6/C$3</f>
        <v>0.24074074074074073</v>
      </c>
      <c r="C6" s="20">
        <v>650</v>
      </c>
      <c r="D6" s="19">
        <f t="shared" ref="D6:D7" si="1">E6/E$3</f>
        <v>0.25506350841057329</v>
      </c>
      <c r="E6" s="20">
        <v>743</v>
      </c>
      <c r="F6" s="19">
        <f t="shared" ref="F6:F7" si="2">G6/G$3</f>
        <v>0.25510204081632654</v>
      </c>
      <c r="G6" s="20">
        <v>700</v>
      </c>
      <c r="H6" s="19">
        <f t="shared" ref="H6:H7" si="3">I6/I$3</f>
        <v>0.19680851063829788</v>
      </c>
      <c r="I6" s="20">
        <v>481</v>
      </c>
      <c r="J6" s="19">
        <f t="shared" ref="J6:J7" si="4">K6/K$3</f>
        <v>0.23805460750853241</v>
      </c>
      <c r="K6" s="20">
        <v>558</v>
      </c>
      <c r="L6" s="39">
        <f t="shared" ref="L6:L7" si="5">(C6+E6+G6+I6+K6)/5</f>
        <v>626.4</v>
      </c>
      <c r="M6" s="41" t="str">
        <f t="shared" ref="M6:M7" si="6">IF(K6&lt;=J6, "UP", "DOWN")</f>
        <v>DOWN</v>
      </c>
    </row>
    <row r="7" spans="1:13" x14ac:dyDescent="0.2">
      <c r="A7" s="15" t="s">
        <v>8</v>
      </c>
      <c r="B7" s="19">
        <f t="shared" si="0"/>
        <v>6.1851851851851852E-2</v>
      </c>
      <c r="C7" s="20">
        <v>167</v>
      </c>
      <c r="D7" s="19">
        <f t="shared" si="1"/>
        <v>4.4284243048403706E-2</v>
      </c>
      <c r="E7" s="20">
        <v>129</v>
      </c>
      <c r="F7" s="19">
        <f t="shared" si="2"/>
        <v>4.3731778425655975E-2</v>
      </c>
      <c r="G7" s="20">
        <v>120</v>
      </c>
      <c r="H7" s="19">
        <f t="shared" si="3"/>
        <v>6.6693944353518816E-2</v>
      </c>
      <c r="I7" s="20">
        <v>163</v>
      </c>
      <c r="J7" s="19">
        <f t="shared" si="4"/>
        <v>7.3805460750853244E-2</v>
      </c>
      <c r="K7" s="20">
        <v>173</v>
      </c>
      <c r="L7" s="39">
        <f t="shared" si="5"/>
        <v>150.4</v>
      </c>
      <c r="M7" s="41" t="str">
        <f t="shared" si="6"/>
        <v>DOWN</v>
      </c>
    </row>
    <row r="8" spans="1:13" ht="15" x14ac:dyDescent="0.25">
      <c r="A8" s="21" t="s">
        <v>15</v>
      </c>
      <c r="B8" s="13" t="s">
        <v>1</v>
      </c>
      <c r="C8" s="14" t="s">
        <v>30</v>
      </c>
      <c r="D8" s="14" t="s">
        <v>2</v>
      </c>
      <c r="E8" s="14" t="s">
        <v>30</v>
      </c>
      <c r="F8" s="14" t="s">
        <v>3</v>
      </c>
      <c r="G8" s="14" t="s">
        <v>30</v>
      </c>
      <c r="H8" s="14" t="s">
        <v>4</v>
      </c>
      <c r="I8" s="14" t="s">
        <v>30</v>
      </c>
      <c r="J8" s="14" t="s">
        <v>5</v>
      </c>
      <c r="K8" s="14" t="s">
        <v>30</v>
      </c>
      <c r="L8" s="38" t="s">
        <v>93</v>
      </c>
      <c r="M8" s="37" t="s">
        <v>94</v>
      </c>
    </row>
    <row r="9" spans="1:13" x14ac:dyDescent="0.2">
      <c r="A9" s="22" t="s">
        <v>11</v>
      </c>
      <c r="B9" s="23">
        <f>C9/C$3</f>
        <v>0.1774074074074074</v>
      </c>
      <c r="C9" s="24">
        <v>479</v>
      </c>
      <c r="D9" s="23">
        <f>E9/E$3</f>
        <v>0.16924133196017851</v>
      </c>
      <c r="E9" s="24">
        <v>493</v>
      </c>
      <c r="F9" s="23">
        <f>G9/G$3</f>
        <v>0.14905247813411079</v>
      </c>
      <c r="G9" s="24">
        <v>409</v>
      </c>
      <c r="H9" s="23">
        <f>I9/I$3</f>
        <v>0.13052373158756136</v>
      </c>
      <c r="I9" s="24">
        <v>319</v>
      </c>
      <c r="J9" s="23">
        <f>K9/K$3</f>
        <v>0.11177474402730375</v>
      </c>
      <c r="K9" s="24">
        <v>262</v>
      </c>
      <c r="L9" s="39">
        <f>(C9+E9+G9+I9+K9)/5</f>
        <v>392.4</v>
      </c>
      <c r="M9" s="41" t="str">
        <f>IF(K9&lt;=J9, "UP", "DOWN")</f>
        <v>DOWN</v>
      </c>
    </row>
    <row r="10" spans="1:13" x14ac:dyDescent="0.2">
      <c r="A10" s="22" t="s">
        <v>12</v>
      </c>
      <c r="B10" s="23">
        <f t="shared" ref="B10:D13" si="7">C10/C$3</f>
        <v>8.0740740740740738E-2</v>
      </c>
      <c r="C10" s="24">
        <v>218</v>
      </c>
      <c r="D10" s="23">
        <f t="shared" si="7"/>
        <v>8.822519739100583E-2</v>
      </c>
      <c r="E10" s="24">
        <v>257</v>
      </c>
      <c r="F10" s="23">
        <f t="shared" ref="F10:F13" si="8">G10/G$3</f>
        <v>9.7303206997084543E-2</v>
      </c>
      <c r="G10" s="24">
        <v>267</v>
      </c>
      <c r="H10" s="23">
        <f t="shared" ref="H10:H13" si="9">I10/I$3</f>
        <v>9.9427168576104744E-2</v>
      </c>
      <c r="I10" s="24">
        <v>243</v>
      </c>
      <c r="J10" s="23">
        <f t="shared" ref="J10:J13" si="10">K10/K$3</f>
        <v>9.5136518771331058E-2</v>
      </c>
      <c r="K10" s="24">
        <v>223</v>
      </c>
      <c r="L10" s="39">
        <f t="shared" ref="L10:L13" si="11">(C10+E10+G10+I10+K10)/5</f>
        <v>241.6</v>
      </c>
      <c r="M10" s="41" t="str">
        <f t="shared" ref="M10:M13" si="12">IF(K10&lt;=J10, "UP", "DOWN")</f>
        <v>DOWN</v>
      </c>
    </row>
    <row r="11" spans="1:13" x14ac:dyDescent="0.2">
      <c r="A11" s="22" t="s">
        <v>13</v>
      </c>
      <c r="B11" s="23">
        <f t="shared" si="7"/>
        <v>0.39111111111111113</v>
      </c>
      <c r="C11" s="24">
        <v>1056</v>
      </c>
      <c r="D11" s="23">
        <f t="shared" si="7"/>
        <v>0.37487126673532439</v>
      </c>
      <c r="E11" s="24">
        <v>1092</v>
      </c>
      <c r="F11" s="23">
        <f t="shared" si="8"/>
        <v>0.39067055393586003</v>
      </c>
      <c r="G11" s="24">
        <v>1072</v>
      </c>
      <c r="H11" s="23">
        <f t="shared" si="9"/>
        <v>0.4165302782324059</v>
      </c>
      <c r="I11" s="24">
        <v>1018</v>
      </c>
      <c r="J11" s="23">
        <f t="shared" si="10"/>
        <v>0.41296928327645049</v>
      </c>
      <c r="K11" s="24">
        <v>968</v>
      </c>
      <c r="L11" s="39">
        <f t="shared" si="11"/>
        <v>1041.2</v>
      </c>
      <c r="M11" s="41" t="str">
        <f t="shared" si="12"/>
        <v>DOWN</v>
      </c>
    </row>
    <row r="12" spans="1:13" x14ac:dyDescent="0.2">
      <c r="A12" s="22" t="s">
        <v>14</v>
      </c>
      <c r="B12" s="23">
        <f t="shared" si="7"/>
        <v>0.27407407407407408</v>
      </c>
      <c r="C12" s="24">
        <v>740</v>
      </c>
      <c r="D12" s="23">
        <f t="shared" si="7"/>
        <v>0.28939237899073122</v>
      </c>
      <c r="E12" s="24">
        <v>843</v>
      </c>
      <c r="F12" s="23">
        <f t="shared" si="8"/>
        <v>0.28097667638483964</v>
      </c>
      <c r="G12" s="24">
        <v>771</v>
      </c>
      <c r="H12" s="23">
        <f t="shared" si="9"/>
        <v>0.27373158756137478</v>
      </c>
      <c r="I12" s="24">
        <v>669</v>
      </c>
      <c r="J12" s="23">
        <f t="shared" si="10"/>
        <v>0.29991467576791808</v>
      </c>
      <c r="K12" s="24">
        <v>703</v>
      </c>
      <c r="L12" s="39">
        <f t="shared" si="11"/>
        <v>745.2</v>
      </c>
      <c r="M12" s="41" t="str">
        <f t="shared" si="12"/>
        <v>DOWN</v>
      </c>
    </row>
    <row r="13" spans="1:13" s="27" customFormat="1" x14ac:dyDescent="0.2">
      <c r="A13" s="25" t="s">
        <v>19</v>
      </c>
      <c r="B13" s="23">
        <f t="shared" si="7"/>
        <v>7.7037037037037043E-2</v>
      </c>
      <c r="C13" s="26">
        <v>208</v>
      </c>
      <c r="D13" s="23">
        <f t="shared" si="7"/>
        <v>7.8269824922760037E-2</v>
      </c>
      <c r="E13" s="26">
        <v>228</v>
      </c>
      <c r="F13" s="23">
        <f t="shared" si="8"/>
        <v>8.1997084548104962E-2</v>
      </c>
      <c r="G13" s="26">
        <v>225</v>
      </c>
      <c r="H13" s="23">
        <f t="shared" si="9"/>
        <v>7.9787234042553196E-2</v>
      </c>
      <c r="I13" s="26">
        <v>195</v>
      </c>
      <c r="J13" s="23">
        <f t="shared" si="10"/>
        <v>8.0204778156996587E-2</v>
      </c>
      <c r="K13" s="26">
        <v>188</v>
      </c>
      <c r="L13" s="39">
        <f t="shared" si="11"/>
        <v>208.8</v>
      </c>
      <c r="M13" s="41" t="str">
        <f t="shared" si="12"/>
        <v>DOWN</v>
      </c>
    </row>
    <row r="14" spans="1:13" ht="15" x14ac:dyDescent="0.25">
      <c r="A14" s="66" t="s">
        <v>16</v>
      </c>
      <c r="B14" s="13" t="s">
        <v>1</v>
      </c>
      <c r="C14" s="14" t="s">
        <v>30</v>
      </c>
      <c r="D14" s="14" t="s">
        <v>2</v>
      </c>
      <c r="E14" s="14" t="s">
        <v>30</v>
      </c>
      <c r="F14" s="14" t="s">
        <v>3</v>
      </c>
      <c r="G14" s="14" t="s">
        <v>30</v>
      </c>
      <c r="H14" s="14" t="s">
        <v>4</v>
      </c>
      <c r="I14" s="14" t="s">
        <v>30</v>
      </c>
      <c r="J14" s="14" t="s">
        <v>5</v>
      </c>
      <c r="K14" s="14" t="s">
        <v>30</v>
      </c>
      <c r="L14" s="38" t="s">
        <v>93</v>
      </c>
      <c r="M14" s="37" t="s">
        <v>94</v>
      </c>
    </row>
    <row r="15" spans="1:13" x14ac:dyDescent="0.2">
      <c r="A15" s="28" t="s">
        <v>17</v>
      </c>
      <c r="B15" s="29">
        <f>C15/C$3</f>
        <v>0.74962962962962965</v>
      </c>
      <c r="C15" s="30">
        <v>2024</v>
      </c>
      <c r="D15" s="29">
        <f>E15/E$3</f>
        <v>0.71095090971507036</v>
      </c>
      <c r="E15" s="30">
        <v>2071</v>
      </c>
      <c r="F15" s="29">
        <f>G15/G$3</f>
        <v>0.6494169096209913</v>
      </c>
      <c r="G15" s="30">
        <v>1782</v>
      </c>
      <c r="H15" s="29">
        <f>I15/I$3</f>
        <v>0.67021276595744683</v>
      </c>
      <c r="I15" s="30">
        <v>1638</v>
      </c>
      <c r="J15" s="29">
        <f>K15/K$3</f>
        <v>0.68472696245733788</v>
      </c>
      <c r="K15" s="30">
        <v>1605</v>
      </c>
      <c r="L15" s="39">
        <f t="shared" ref="L15:L16" si="13">(C15+E15+G15+I15+K15)/5</f>
        <v>1824</v>
      </c>
      <c r="M15" s="41" t="str">
        <f t="shared" ref="M15:M16" si="14">IF(K15&lt;=J15, "UP", "DOWN")</f>
        <v>DOWN</v>
      </c>
    </row>
    <row r="16" spans="1:13" x14ac:dyDescent="0.2">
      <c r="A16" s="28" t="s">
        <v>18</v>
      </c>
      <c r="B16" s="29">
        <f>C16/C$3</f>
        <v>0.25074074074074076</v>
      </c>
      <c r="C16" s="30">
        <v>677</v>
      </c>
      <c r="D16" s="29">
        <f>E16/E$3</f>
        <v>0.28904909028492964</v>
      </c>
      <c r="E16" s="30">
        <v>842</v>
      </c>
      <c r="F16" s="29">
        <f>G16/G$3</f>
        <v>0.35058309037900875</v>
      </c>
      <c r="G16" s="30">
        <v>962</v>
      </c>
      <c r="H16" s="29">
        <f>I16/I$3</f>
        <v>0.32978723404255317</v>
      </c>
      <c r="I16" s="30">
        <v>806</v>
      </c>
      <c r="J16" s="29">
        <f>K16/K$3</f>
        <v>0.31527303754266212</v>
      </c>
      <c r="K16" s="30">
        <v>739</v>
      </c>
      <c r="L16" s="39">
        <f t="shared" si="13"/>
        <v>805.2</v>
      </c>
      <c r="M16" s="41" t="str">
        <f t="shared" si="14"/>
        <v>DOWN</v>
      </c>
    </row>
    <row r="17" spans="1:13" ht="15" x14ac:dyDescent="0.25">
      <c r="A17" s="66" t="s">
        <v>20</v>
      </c>
      <c r="B17" s="13" t="s">
        <v>1</v>
      </c>
      <c r="C17" s="14" t="s">
        <v>30</v>
      </c>
      <c r="D17" s="14" t="s">
        <v>2</v>
      </c>
      <c r="E17" s="14" t="s">
        <v>30</v>
      </c>
      <c r="F17" s="14" t="s">
        <v>3</v>
      </c>
      <c r="G17" s="14" t="s">
        <v>30</v>
      </c>
      <c r="H17" s="14" t="s">
        <v>4</v>
      </c>
      <c r="I17" s="14" t="s">
        <v>30</v>
      </c>
      <c r="J17" s="14" t="s">
        <v>5</v>
      </c>
      <c r="K17" s="14" t="s">
        <v>30</v>
      </c>
      <c r="L17" s="38" t="s">
        <v>93</v>
      </c>
      <c r="M17" s="37" t="s">
        <v>94</v>
      </c>
    </row>
    <row r="18" spans="1:13" x14ac:dyDescent="0.2">
      <c r="A18" s="28" t="s">
        <v>21</v>
      </c>
      <c r="B18" s="29">
        <f>C18/C$3</f>
        <v>0.20962962962962964</v>
      </c>
      <c r="C18" s="30">
        <v>566</v>
      </c>
      <c r="D18" s="29">
        <f>E18/E$3</f>
        <v>0.20151047030552696</v>
      </c>
      <c r="E18" s="30">
        <v>587</v>
      </c>
      <c r="F18" s="29">
        <f>G18/G$3</f>
        <v>0.18185131195335277</v>
      </c>
      <c r="G18" s="30">
        <v>499</v>
      </c>
      <c r="H18" s="29">
        <f>I18/I$3</f>
        <v>0.1665302782324059</v>
      </c>
      <c r="I18" s="30">
        <v>407</v>
      </c>
      <c r="J18" s="29">
        <f>K18/K$3</f>
        <v>0.14633105802047783</v>
      </c>
      <c r="K18" s="30">
        <v>343</v>
      </c>
      <c r="L18" s="39">
        <f t="shared" ref="L18:L22" si="15">(C18+E18+G18+I18+K18)/5</f>
        <v>480.4</v>
      </c>
      <c r="M18" s="41" t="str">
        <f t="shared" ref="M18:M22" si="16">IF(K18&lt;=J18, "UP", "DOWN")</f>
        <v>DOWN</v>
      </c>
    </row>
    <row r="19" spans="1:13" x14ac:dyDescent="0.2">
      <c r="A19" s="28" t="s">
        <v>22</v>
      </c>
      <c r="B19" s="29">
        <f t="shared" ref="B19:D22" si="17">C19/C$3</f>
        <v>0.10148148148148148</v>
      </c>
      <c r="C19" s="30">
        <v>274</v>
      </c>
      <c r="D19" s="29">
        <f t="shared" si="17"/>
        <v>0.11191211809131479</v>
      </c>
      <c r="E19" s="30">
        <v>326</v>
      </c>
      <c r="F19" s="29">
        <f t="shared" ref="F19:F22" si="18">G19/G$3</f>
        <v>0.12900874635568513</v>
      </c>
      <c r="G19" s="30">
        <v>354</v>
      </c>
      <c r="H19" s="29">
        <f t="shared" ref="H19:H22" si="19">I19/I$3</f>
        <v>0.13052373158756136</v>
      </c>
      <c r="I19" s="30">
        <v>319</v>
      </c>
      <c r="J19" s="29">
        <f t="shared" ref="J19:J22" si="20">K19/K$3</f>
        <v>0.12627986348122866</v>
      </c>
      <c r="K19" s="30">
        <v>296</v>
      </c>
      <c r="L19" s="39">
        <f t="shared" si="15"/>
        <v>313.8</v>
      </c>
      <c r="M19" s="41" t="str">
        <f t="shared" si="16"/>
        <v>DOWN</v>
      </c>
    </row>
    <row r="20" spans="1:13" x14ac:dyDescent="0.2">
      <c r="A20" s="28" t="s">
        <v>23</v>
      </c>
      <c r="B20" s="29">
        <f t="shared" si="17"/>
        <v>3.3333333333333335E-3</v>
      </c>
      <c r="C20" s="30">
        <v>9</v>
      </c>
      <c r="D20" s="29">
        <f t="shared" si="17"/>
        <v>3.089598352214212E-3</v>
      </c>
      <c r="E20" s="30">
        <v>9</v>
      </c>
      <c r="F20" s="29">
        <f t="shared" si="18"/>
        <v>3.2798833819241984E-3</v>
      </c>
      <c r="G20" s="30">
        <v>9</v>
      </c>
      <c r="H20" s="29">
        <f t="shared" si="19"/>
        <v>6.9558101472995092E-3</v>
      </c>
      <c r="I20" s="30">
        <v>17</v>
      </c>
      <c r="J20" s="29">
        <f t="shared" si="20"/>
        <v>5.9726962457337888E-3</v>
      </c>
      <c r="K20" s="30">
        <v>14</v>
      </c>
      <c r="L20" s="39">
        <f t="shared" si="15"/>
        <v>11.6</v>
      </c>
      <c r="M20" s="41" t="str">
        <f t="shared" si="16"/>
        <v>DOWN</v>
      </c>
    </row>
    <row r="21" spans="1:13" x14ac:dyDescent="0.2">
      <c r="A21" s="28" t="s">
        <v>24</v>
      </c>
      <c r="B21" s="29">
        <f t="shared" si="17"/>
        <v>0.56999999999999995</v>
      </c>
      <c r="C21" s="30">
        <v>1539</v>
      </c>
      <c r="D21" s="29">
        <f t="shared" si="17"/>
        <v>0.56402334363199447</v>
      </c>
      <c r="E21" s="30">
        <v>1643</v>
      </c>
      <c r="F21" s="29">
        <f t="shared" si="18"/>
        <v>0.564868804664723</v>
      </c>
      <c r="G21" s="30">
        <v>1550</v>
      </c>
      <c r="H21" s="29">
        <f t="shared" si="19"/>
        <v>0.573240589198036</v>
      </c>
      <c r="I21" s="30">
        <v>1401</v>
      </c>
      <c r="J21" s="29">
        <f t="shared" si="20"/>
        <v>0.59769624573378843</v>
      </c>
      <c r="K21" s="30">
        <v>1401</v>
      </c>
      <c r="L21" s="39">
        <f t="shared" si="15"/>
        <v>1506.8</v>
      </c>
      <c r="M21" s="41" t="str">
        <f t="shared" si="16"/>
        <v>DOWN</v>
      </c>
    </row>
    <row r="22" spans="1:13" x14ac:dyDescent="0.2">
      <c r="A22" s="28" t="s">
        <v>25</v>
      </c>
      <c r="B22" s="29">
        <f t="shared" si="17"/>
        <v>0.11592592592592593</v>
      </c>
      <c r="C22" s="30">
        <v>313</v>
      </c>
      <c r="D22" s="29">
        <f t="shared" si="17"/>
        <v>0.11946446961894953</v>
      </c>
      <c r="E22" s="30">
        <v>348</v>
      </c>
      <c r="F22" s="29">
        <f t="shared" si="18"/>
        <v>0.12099125364431487</v>
      </c>
      <c r="G22" s="30">
        <v>332</v>
      </c>
      <c r="H22" s="29">
        <f t="shared" si="19"/>
        <v>0.12274959083469722</v>
      </c>
      <c r="I22" s="30">
        <v>300</v>
      </c>
      <c r="J22" s="29">
        <f t="shared" si="20"/>
        <v>0.12372013651877133</v>
      </c>
      <c r="K22" s="30">
        <v>290</v>
      </c>
      <c r="L22" s="39">
        <f t="shared" si="15"/>
        <v>316.60000000000002</v>
      </c>
      <c r="M22" s="41" t="str">
        <f t="shared" si="16"/>
        <v>DOWN</v>
      </c>
    </row>
    <row r="23" spans="1:13" ht="15" x14ac:dyDescent="0.25">
      <c r="A23" s="67" t="s">
        <v>91</v>
      </c>
      <c r="B23" s="13" t="s">
        <v>1</v>
      </c>
      <c r="C23" s="14" t="s">
        <v>30</v>
      </c>
      <c r="D23" s="14" t="s">
        <v>2</v>
      </c>
      <c r="E23" s="14" t="s">
        <v>30</v>
      </c>
      <c r="F23" s="14" t="s">
        <v>3</v>
      </c>
      <c r="G23" s="14" t="s">
        <v>30</v>
      </c>
      <c r="H23" s="14" t="s">
        <v>4</v>
      </c>
      <c r="I23" s="14" t="s">
        <v>30</v>
      </c>
      <c r="J23" s="14" t="s">
        <v>5</v>
      </c>
      <c r="K23" s="14" t="s">
        <v>30</v>
      </c>
      <c r="L23" s="38" t="s">
        <v>93</v>
      </c>
      <c r="M23" s="37" t="s">
        <v>94</v>
      </c>
    </row>
    <row r="24" spans="1:13" x14ac:dyDescent="0.2">
      <c r="A24" s="31" t="s">
        <v>26</v>
      </c>
      <c r="B24" s="32">
        <f>C24/C$3</f>
        <v>1.2592592592592593E-2</v>
      </c>
      <c r="C24" s="33">
        <v>34</v>
      </c>
      <c r="D24" s="32">
        <f>E24/E$3</f>
        <v>1.2015104703055269E-2</v>
      </c>
      <c r="E24" s="33">
        <v>35</v>
      </c>
      <c r="F24" s="32">
        <f>G24/G$3</f>
        <v>1.639941690962099E-2</v>
      </c>
      <c r="G24" s="33">
        <v>45</v>
      </c>
      <c r="H24" s="32">
        <f>I24/I$3</f>
        <v>1.0638297872340425E-2</v>
      </c>
      <c r="I24" s="33">
        <v>26</v>
      </c>
      <c r="J24" s="32">
        <f>K24/K$3</f>
        <v>1.7491467576791809E-2</v>
      </c>
      <c r="K24" s="33">
        <v>41</v>
      </c>
      <c r="L24" s="39">
        <f t="shared" ref="L24:L27" si="21">(C24+E24+G24+I24+K24)/5</f>
        <v>36.200000000000003</v>
      </c>
      <c r="M24" s="41" t="str">
        <f t="shared" ref="M24:M27" si="22">IF(K24&lt;=J24, "UP", "DOWN")</f>
        <v>DOWN</v>
      </c>
    </row>
    <row r="25" spans="1:13" x14ac:dyDescent="0.2">
      <c r="A25" s="31" t="s">
        <v>27</v>
      </c>
      <c r="B25" s="32">
        <f t="shared" ref="B25:D27" si="23">C25/C$3</f>
        <v>0.79629629629629628</v>
      </c>
      <c r="C25" s="33">
        <v>2150</v>
      </c>
      <c r="D25" s="32">
        <f t="shared" si="23"/>
        <v>0.815653964984552</v>
      </c>
      <c r="E25" s="33">
        <v>2376</v>
      </c>
      <c r="F25" s="32">
        <f t="shared" ref="F25:F27" si="24">G25/G$3</f>
        <v>0.82762390670553931</v>
      </c>
      <c r="G25" s="33">
        <v>2271</v>
      </c>
      <c r="H25" s="32">
        <f t="shared" ref="H25:H27" si="25">I25/I$3</f>
        <v>0.82733224222585922</v>
      </c>
      <c r="I25" s="33">
        <v>2022</v>
      </c>
      <c r="J25" s="32">
        <f t="shared" ref="J25:J27" si="26">K25/K$3</f>
        <v>0.81527303754266212</v>
      </c>
      <c r="K25" s="33">
        <v>1911</v>
      </c>
      <c r="L25" s="39">
        <f t="shared" si="21"/>
        <v>2146</v>
      </c>
      <c r="M25" s="41" t="str">
        <f t="shared" si="22"/>
        <v>DOWN</v>
      </c>
    </row>
    <row r="26" spans="1:13" x14ac:dyDescent="0.2">
      <c r="A26" s="31" t="s">
        <v>28</v>
      </c>
      <c r="B26" s="32">
        <f t="shared" si="23"/>
        <v>0.15259259259259259</v>
      </c>
      <c r="C26" s="33">
        <v>412</v>
      </c>
      <c r="D26" s="32">
        <f t="shared" si="23"/>
        <v>0.14212152420185376</v>
      </c>
      <c r="E26" s="33">
        <v>414</v>
      </c>
      <c r="F26" s="32">
        <f t="shared" si="24"/>
        <v>0.13192419825072887</v>
      </c>
      <c r="G26" s="33">
        <v>362</v>
      </c>
      <c r="H26" s="32">
        <f t="shared" si="25"/>
        <v>0.13707037643207856</v>
      </c>
      <c r="I26" s="33">
        <v>335</v>
      </c>
      <c r="J26" s="32">
        <f t="shared" si="26"/>
        <v>0.13609215017064846</v>
      </c>
      <c r="K26" s="33">
        <v>319</v>
      </c>
      <c r="L26" s="39">
        <f t="shared" si="21"/>
        <v>368.4</v>
      </c>
      <c r="M26" s="41" t="str">
        <f t="shared" si="22"/>
        <v>DOWN</v>
      </c>
    </row>
    <row r="27" spans="1:13" x14ac:dyDescent="0.2">
      <c r="A27" s="31" t="s">
        <v>29</v>
      </c>
      <c r="B27" s="32">
        <f t="shared" si="23"/>
        <v>3.888888888888889E-2</v>
      </c>
      <c r="C27" s="33">
        <v>105</v>
      </c>
      <c r="D27" s="32">
        <f t="shared" si="23"/>
        <v>3.0209406110538965E-2</v>
      </c>
      <c r="E27" s="33">
        <v>88</v>
      </c>
      <c r="F27" s="32">
        <f t="shared" si="24"/>
        <v>2.4052478134110787E-2</v>
      </c>
      <c r="G27" s="33">
        <v>66</v>
      </c>
      <c r="H27" s="32">
        <f t="shared" si="25"/>
        <v>2.4959083469721768E-2</v>
      </c>
      <c r="I27" s="33">
        <v>61</v>
      </c>
      <c r="J27" s="32">
        <f t="shared" si="26"/>
        <v>3.1143344709897609E-2</v>
      </c>
      <c r="K27" s="33">
        <v>73</v>
      </c>
      <c r="L27" s="39">
        <f t="shared" si="21"/>
        <v>78.599999999999994</v>
      </c>
      <c r="M27" s="41" t="str">
        <f t="shared" si="22"/>
        <v>DOWN</v>
      </c>
    </row>
    <row r="28" spans="1:13" ht="15" x14ac:dyDescent="0.25">
      <c r="A28" s="66" t="s">
        <v>92</v>
      </c>
      <c r="B28" s="13" t="s">
        <v>1</v>
      </c>
      <c r="C28" s="14" t="s">
        <v>30</v>
      </c>
      <c r="D28" s="14" t="s">
        <v>2</v>
      </c>
      <c r="E28" s="14" t="s">
        <v>30</v>
      </c>
      <c r="F28" s="14" t="s">
        <v>3</v>
      </c>
      <c r="G28" s="14" t="s">
        <v>30</v>
      </c>
      <c r="H28" s="14" t="s">
        <v>4</v>
      </c>
      <c r="I28" s="14" t="s">
        <v>30</v>
      </c>
      <c r="J28" s="14" t="s">
        <v>5</v>
      </c>
      <c r="K28" s="14" t="s">
        <v>30</v>
      </c>
      <c r="L28" s="38" t="s">
        <v>93</v>
      </c>
      <c r="M28" s="37" t="s">
        <v>94</v>
      </c>
    </row>
    <row r="29" spans="1:13" x14ac:dyDescent="0.2">
      <c r="A29" s="34" t="s">
        <v>31</v>
      </c>
      <c r="B29" s="35">
        <f>C29/C$3</f>
        <v>3.9259259259259258E-2</v>
      </c>
      <c r="C29" s="30">
        <v>106</v>
      </c>
      <c r="D29" s="35">
        <f>E29/E$3</f>
        <v>6.1791967044284246E-2</v>
      </c>
      <c r="E29" s="30">
        <v>180</v>
      </c>
      <c r="F29" s="35">
        <f>G29/G$3</f>
        <v>6.6690962099125367E-2</v>
      </c>
      <c r="G29" s="30">
        <v>183</v>
      </c>
      <c r="H29" s="35">
        <f>I29/I$3</f>
        <v>6.1783960720130933E-2</v>
      </c>
      <c r="I29" s="30">
        <v>151</v>
      </c>
      <c r="J29" s="35">
        <f>K29/K$3</f>
        <v>5.4180887372013653E-2</v>
      </c>
      <c r="K29" s="30">
        <v>127</v>
      </c>
      <c r="L29" s="39">
        <f t="shared" ref="L29:L38" si="27">(C29+E29+G29+I29+K29)/5</f>
        <v>149.4</v>
      </c>
      <c r="M29" s="41" t="str">
        <f t="shared" ref="M29:M38" si="28">IF(K29&lt;=J29, "UP", "DOWN")</f>
        <v>DOWN</v>
      </c>
    </row>
    <row r="30" spans="1:13" x14ac:dyDescent="0.2">
      <c r="A30" s="34" t="s">
        <v>32</v>
      </c>
      <c r="B30" s="35">
        <f t="shared" ref="B30:D35" si="29">C30/C$3</f>
        <v>0.3351851851851852</v>
      </c>
      <c r="C30" s="30">
        <v>905</v>
      </c>
      <c r="D30" s="35">
        <f t="shared" si="29"/>
        <v>0.38070717473395127</v>
      </c>
      <c r="E30" s="30">
        <v>1109</v>
      </c>
      <c r="F30" s="35">
        <f t="shared" ref="F30:F35" si="30">G30/G$3</f>
        <v>0.37354227405247814</v>
      </c>
      <c r="G30" s="30">
        <v>1025</v>
      </c>
      <c r="H30" s="35">
        <f t="shared" ref="H30:H35" si="31">I30/I$3</f>
        <v>0.35433715220949263</v>
      </c>
      <c r="I30" s="30">
        <v>866</v>
      </c>
      <c r="J30" s="35">
        <f t="shared" ref="J30:J35" si="32">K30/K$3</f>
        <v>0.33617747440273038</v>
      </c>
      <c r="K30" s="30">
        <v>788</v>
      </c>
      <c r="L30" s="39">
        <f t="shared" si="27"/>
        <v>938.6</v>
      </c>
      <c r="M30" s="41" t="str">
        <f t="shared" si="28"/>
        <v>DOWN</v>
      </c>
    </row>
    <row r="31" spans="1:13" x14ac:dyDescent="0.2">
      <c r="A31" s="34" t="s">
        <v>33</v>
      </c>
      <c r="B31" s="35">
        <f t="shared" si="29"/>
        <v>0.26481481481481484</v>
      </c>
      <c r="C31" s="30">
        <v>715</v>
      </c>
      <c r="D31" s="35">
        <f t="shared" si="29"/>
        <v>0.25231719876416064</v>
      </c>
      <c r="E31" s="30">
        <v>735</v>
      </c>
      <c r="F31" s="35">
        <f t="shared" si="30"/>
        <v>0.26457725947521865</v>
      </c>
      <c r="G31" s="30">
        <v>726</v>
      </c>
      <c r="H31" s="35">
        <f t="shared" si="31"/>
        <v>0.24959083469721768</v>
      </c>
      <c r="I31" s="30">
        <v>610</v>
      </c>
      <c r="J31" s="35">
        <f t="shared" si="32"/>
        <v>0.25213310580204779</v>
      </c>
      <c r="K31" s="30">
        <v>591</v>
      </c>
      <c r="L31" s="39">
        <f t="shared" si="27"/>
        <v>675.4</v>
      </c>
      <c r="M31" s="41" t="str">
        <f t="shared" si="28"/>
        <v>DOWN</v>
      </c>
    </row>
    <row r="32" spans="1:13" x14ac:dyDescent="0.2">
      <c r="A32" s="34" t="s">
        <v>34</v>
      </c>
      <c r="B32" s="35">
        <f t="shared" si="29"/>
        <v>1.3703703703703704E-2</v>
      </c>
      <c r="C32" s="30">
        <v>37</v>
      </c>
      <c r="D32" s="35">
        <f t="shared" si="29"/>
        <v>1.7507723995880537E-2</v>
      </c>
      <c r="E32" s="30">
        <v>51</v>
      </c>
      <c r="F32" s="35">
        <f t="shared" si="30"/>
        <v>1.567055393586006E-2</v>
      </c>
      <c r="G32" s="30">
        <v>43</v>
      </c>
      <c r="H32" s="35">
        <f t="shared" si="31"/>
        <v>1.5139116202945991E-2</v>
      </c>
      <c r="I32" s="30">
        <v>37</v>
      </c>
      <c r="J32" s="35">
        <f t="shared" si="32"/>
        <v>9.3856655290102398E-3</v>
      </c>
      <c r="K32" s="30">
        <v>22</v>
      </c>
      <c r="L32" s="39">
        <f t="shared" si="27"/>
        <v>38</v>
      </c>
      <c r="M32" s="41" t="str">
        <f t="shared" si="28"/>
        <v>DOWN</v>
      </c>
    </row>
    <row r="33" spans="1:13" x14ac:dyDescent="0.2">
      <c r="A33" s="34" t="s">
        <v>35</v>
      </c>
      <c r="B33" s="35">
        <f t="shared" si="29"/>
        <v>0.30148148148148146</v>
      </c>
      <c r="C33" s="30">
        <v>814</v>
      </c>
      <c r="D33" s="35">
        <f t="shared" si="29"/>
        <v>0.25025746652935116</v>
      </c>
      <c r="E33" s="30">
        <v>729</v>
      </c>
      <c r="F33" s="35">
        <f t="shared" si="30"/>
        <v>0.26020408163265307</v>
      </c>
      <c r="G33" s="30">
        <v>714</v>
      </c>
      <c r="H33" s="35">
        <f t="shared" si="31"/>
        <v>0.2855973813420622</v>
      </c>
      <c r="I33" s="30">
        <v>698</v>
      </c>
      <c r="J33" s="35">
        <f t="shared" si="32"/>
        <v>0.30503412969283278</v>
      </c>
      <c r="K33" s="30">
        <v>715</v>
      </c>
      <c r="L33" s="39">
        <f t="shared" si="27"/>
        <v>734</v>
      </c>
      <c r="M33" s="41" t="str">
        <f t="shared" si="28"/>
        <v>DOWN</v>
      </c>
    </row>
    <row r="34" spans="1:13" x14ac:dyDescent="0.2">
      <c r="A34" s="34" t="s">
        <v>36</v>
      </c>
      <c r="B34" s="35">
        <f t="shared" si="29"/>
        <v>4.296296296296296E-2</v>
      </c>
      <c r="C34" s="30">
        <v>116</v>
      </c>
      <c r="D34" s="35">
        <f t="shared" si="29"/>
        <v>3.6731891520768965E-2</v>
      </c>
      <c r="E34" s="30">
        <v>107</v>
      </c>
      <c r="F34" s="35">
        <f t="shared" si="30"/>
        <v>1.7128279883381923E-2</v>
      </c>
      <c r="G34" s="30">
        <v>47</v>
      </c>
      <c r="H34" s="35">
        <f t="shared" si="31"/>
        <v>2.5368248772504091E-2</v>
      </c>
      <c r="I34" s="30">
        <v>62</v>
      </c>
      <c r="J34" s="35">
        <f t="shared" si="32"/>
        <v>3.8822525597269626E-2</v>
      </c>
      <c r="K34" s="30">
        <v>91</v>
      </c>
      <c r="L34" s="39">
        <f t="shared" si="27"/>
        <v>84.6</v>
      </c>
      <c r="M34" s="41" t="str">
        <f t="shared" si="28"/>
        <v>DOWN</v>
      </c>
    </row>
    <row r="35" spans="1:13" x14ac:dyDescent="0.2">
      <c r="A35" s="34" t="s">
        <v>37</v>
      </c>
      <c r="B35" s="35">
        <f t="shared" si="29"/>
        <v>2.9629629629629628E-3</v>
      </c>
      <c r="C35" s="30">
        <v>8</v>
      </c>
      <c r="D35" s="35">
        <f t="shared" si="29"/>
        <v>6.865774116031583E-4</v>
      </c>
      <c r="E35" s="30">
        <v>2</v>
      </c>
      <c r="F35" s="35">
        <f t="shared" si="30"/>
        <v>1.8221574344023323E-3</v>
      </c>
      <c r="G35" s="30">
        <v>5</v>
      </c>
      <c r="H35" s="35">
        <f t="shared" si="31"/>
        <v>8.1833060556464818E-3</v>
      </c>
      <c r="I35" s="30">
        <v>20</v>
      </c>
      <c r="J35" s="35">
        <f t="shared" si="32"/>
        <v>4.2662116040955633E-3</v>
      </c>
      <c r="K35" s="30">
        <v>10</v>
      </c>
      <c r="L35" s="39">
        <f t="shared" si="27"/>
        <v>9</v>
      </c>
      <c r="M35" s="41" t="str">
        <f t="shared" si="28"/>
        <v>DOWN</v>
      </c>
    </row>
    <row r="36" spans="1:13" ht="15" x14ac:dyDescent="0.25">
      <c r="A36" s="66" t="s">
        <v>98</v>
      </c>
      <c r="B36" s="13" t="s">
        <v>1</v>
      </c>
      <c r="C36" s="14" t="s">
        <v>30</v>
      </c>
      <c r="D36" s="14" t="s">
        <v>2</v>
      </c>
      <c r="E36" s="14" t="s">
        <v>30</v>
      </c>
      <c r="F36" s="14" t="s">
        <v>3</v>
      </c>
      <c r="G36" s="14" t="s">
        <v>30</v>
      </c>
      <c r="H36" s="14" t="s">
        <v>4</v>
      </c>
      <c r="I36" s="14" t="s">
        <v>30</v>
      </c>
      <c r="J36" s="14" t="s">
        <v>5</v>
      </c>
      <c r="K36" s="14" t="s">
        <v>30</v>
      </c>
      <c r="L36" s="38" t="s">
        <v>93</v>
      </c>
      <c r="M36" s="37" t="s">
        <v>94</v>
      </c>
    </row>
    <row r="37" spans="1:13" ht="15" x14ac:dyDescent="0.25">
      <c r="A37" s="60" t="s">
        <v>99</v>
      </c>
      <c r="B37" s="35">
        <f>C37/C$3</f>
        <v>0.5377777777777778</v>
      </c>
      <c r="C37" s="61">
        <v>1452</v>
      </c>
      <c r="D37" s="35">
        <f>E37/E$3</f>
        <v>0.5348438036388603</v>
      </c>
      <c r="E37" s="61">
        <v>1558</v>
      </c>
      <c r="F37" s="35">
        <f>G37/G$3</f>
        <v>0.54409620991253649</v>
      </c>
      <c r="G37" s="61">
        <v>1493</v>
      </c>
      <c r="H37" s="35">
        <f>I37/I$3</f>
        <v>0.51636661211129298</v>
      </c>
      <c r="I37" s="61">
        <v>1262</v>
      </c>
      <c r="J37" s="35">
        <f>K37/K$3</f>
        <v>0.53370307167235498</v>
      </c>
      <c r="K37" s="61">
        <v>1251</v>
      </c>
      <c r="L37" s="39">
        <f t="shared" si="27"/>
        <v>1403.2</v>
      </c>
      <c r="M37" s="41" t="str">
        <f t="shared" si="28"/>
        <v>DOWN</v>
      </c>
    </row>
    <row r="38" spans="1:13" ht="15" x14ac:dyDescent="0.25">
      <c r="A38" s="60" t="s">
        <v>100</v>
      </c>
      <c r="B38" s="35">
        <f>C38/C$3</f>
        <v>0.46259259259259261</v>
      </c>
      <c r="C38" s="61">
        <v>1249</v>
      </c>
      <c r="D38" s="35">
        <f>E38/E$3</f>
        <v>0.4651561963611397</v>
      </c>
      <c r="E38" s="61">
        <v>1355</v>
      </c>
      <c r="F38" s="35">
        <f>G38/G$3</f>
        <v>0.45590379008746357</v>
      </c>
      <c r="G38" s="61">
        <v>1251</v>
      </c>
      <c r="H38" s="35">
        <f>I38/I$3</f>
        <v>0.48363338788870702</v>
      </c>
      <c r="I38" s="61">
        <v>1182</v>
      </c>
      <c r="J38" s="35">
        <f>K38/K$3</f>
        <v>0.46629692832764508</v>
      </c>
      <c r="K38" s="61">
        <v>1093</v>
      </c>
      <c r="L38" s="39">
        <f t="shared" si="27"/>
        <v>1226</v>
      </c>
      <c r="M38" s="41" t="str">
        <f t="shared" si="28"/>
        <v>DOWN</v>
      </c>
    </row>
  </sheetData>
  <pageMargins left="0.7" right="0.7" top="0.75" bottom="0.75" header="0.3" footer="0.3"/>
  <pageSetup scale="8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workbookViewId="0">
      <selection activeCell="N2" sqref="N2"/>
    </sheetView>
  </sheetViews>
  <sheetFormatPr defaultRowHeight="15" x14ac:dyDescent="0.25"/>
  <cols>
    <col min="1" max="1" width="41.7109375" customWidth="1"/>
    <col min="3" max="3" width="10.140625" customWidth="1"/>
    <col min="4" max="4" width="7" customWidth="1"/>
    <col min="6" max="6" width="7.140625" customWidth="1"/>
    <col min="8" max="8" width="7.42578125" customWidth="1"/>
    <col min="10" max="10" width="7" customWidth="1"/>
    <col min="12" max="12" width="7.5703125" customWidth="1"/>
    <col min="14" max="14" width="11.28515625" style="42" customWidth="1"/>
  </cols>
  <sheetData>
    <row r="1" spans="1:14" x14ac:dyDescent="0.25">
      <c r="A1" s="43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4"/>
    </row>
    <row r="2" spans="1:14" x14ac:dyDescent="0.25">
      <c r="A2" s="4" t="s">
        <v>89</v>
      </c>
      <c r="B2" s="4" t="s">
        <v>39</v>
      </c>
      <c r="C2" s="3" t="s">
        <v>1</v>
      </c>
      <c r="D2" s="2" t="s">
        <v>30</v>
      </c>
      <c r="E2" s="2" t="s">
        <v>2</v>
      </c>
      <c r="F2" s="2" t="s">
        <v>30</v>
      </c>
      <c r="G2" s="2" t="s">
        <v>3</v>
      </c>
      <c r="H2" s="2" t="s">
        <v>30</v>
      </c>
      <c r="I2" s="2" t="s">
        <v>4</v>
      </c>
      <c r="J2" s="2" t="s">
        <v>30</v>
      </c>
      <c r="K2" s="2" t="s">
        <v>5</v>
      </c>
      <c r="L2" s="2" t="s">
        <v>30</v>
      </c>
      <c r="M2" s="2" t="s">
        <v>93</v>
      </c>
      <c r="N2" s="2" t="s">
        <v>95</v>
      </c>
    </row>
    <row r="3" spans="1:14" x14ac:dyDescent="0.25">
      <c r="A3" s="5" t="s">
        <v>40</v>
      </c>
      <c r="B3" s="5" t="s">
        <v>41</v>
      </c>
      <c r="C3" s="6">
        <f>D3/D$51</f>
        <v>3.8504257682339872E-2</v>
      </c>
      <c r="D3" s="7">
        <v>104</v>
      </c>
      <c r="E3" s="6">
        <f>F3/F$51</f>
        <v>3.9134912461380018E-2</v>
      </c>
      <c r="F3" s="7">
        <v>114</v>
      </c>
      <c r="G3" s="6">
        <f>H3/H$51</f>
        <v>5.1384839650145772E-2</v>
      </c>
      <c r="H3" s="7">
        <v>141</v>
      </c>
      <c r="I3" s="6">
        <f>J3/J$51</f>
        <v>5.4828150572831427E-2</v>
      </c>
      <c r="J3" s="7">
        <v>134</v>
      </c>
      <c r="K3" s="6">
        <f>L3/L$51</f>
        <v>5.8020477815699661E-2</v>
      </c>
      <c r="L3" s="7">
        <v>136</v>
      </c>
      <c r="M3" s="45">
        <f>(D3+F3+H3+J3+L3)/5</f>
        <v>125.8</v>
      </c>
      <c r="N3" s="44" t="str">
        <f>IF(L3&gt;=M3,"UP", "DOWN")</f>
        <v>UP</v>
      </c>
    </row>
    <row r="4" spans="1:14" x14ac:dyDescent="0.25">
      <c r="A4" s="5" t="s">
        <v>42</v>
      </c>
      <c r="B4" s="5" t="s">
        <v>41</v>
      </c>
      <c r="C4" s="6">
        <f t="shared" ref="C4:E19" si="0">D4/D$51</f>
        <v>0.11514253980007405</v>
      </c>
      <c r="D4" s="7">
        <v>311</v>
      </c>
      <c r="E4" s="6">
        <f t="shared" si="0"/>
        <v>0.13044970820460006</v>
      </c>
      <c r="F4" s="7">
        <v>380</v>
      </c>
      <c r="G4" s="6">
        <f t="shared" ref="G4:G51" si="1">H4/H$51</f>
        <v>0.11661807580174927</v>
      </c>
      <c r="H4" s="7">
        <v>320</v>
      </c>
      <c r="I4" s="6">
        <f t="shared" ref="I4:I51" si="2">J4/J$51</f>
        <v>0.11006546644844517</v>
      </c>
      <c r="J4" s="7">
        <v>269</v>
      </c>
      <c r="K4" s="6">
        <f t="shared" ref="K4:K51" si="3">L4/L$51</f>
        <v>0.10238907849829351</v>
      </c>
      <c r="L4" s="7">
        <v>240</v>
      </c>
      <c r="M4" s="45">
        <f t="shared" ref="M4:M51" si="4">(D4+F4+H4+J4+L4)/5</f>
        <v>304</v>
      </c>
      <c r="N4" s="44" t="str">
        <f t="shared" ref="N4:N51" si="5">IF(L4&gt;=M4,"UP", "DOWN")</f>
        <v>DOWN</v>
      </c>
    </row>
    <row r="5" spans="1:14" x14ac:dyDescent="0.25">
      <c r="A5" s="5" t="s">
        <v>43</v>
      </c>
      <c r="B5" s="5" t="s">
        <v>41</v>
      </c>
      <c r="C5" s="6">
        <f t="shared" si="0"/>
        <v>7.4046649389115145E-4</v>
      </c>
      <c r="D5" s="7">
        <v>2</v>
      </c>
      <c r="E5" s="6">
        <f t="shared" si="0"/>
        <v>0</v>
      </c>
      <c r="F5" s="8"/>
      <c r="G5" s="6">
        <f t="shared" si="1"/>
        <v>0</v>
      </c>
      <c r="H5" s="8"/>
      <c r="I5" s="6">
        <f t="shared" si="2"/>
        <v>0</v>
      </c>
      <c r="J5" s="8"/>
      <c r="K5" s="6">
        <f t="shared" si="3"/>
        <v>0</v>
      </c>
      <c r="L5" s="8"/>
      <c r="M5" s="45">
        <f t="shared" si="4"/>
        <v>0.4</v>
      </c>
      <c r="N5" s="44" t="str">
        <f t="shared" si="5"/>
        <v>DOWN</v>
      </c>
    </row>
    <row r="6" spans="1:14" x14ac:dyDescent="0.25">
      <c r="A6" s="5" t="s">
        <v>44</v>
      </c>
      <c r="B6" s="5" t="s">
        <v>41</v>
      </c>
      <c r="C6" s="6">
        <f t="shared" si="0"/>
        <v>5.0351721584598295E-2</v>
      </c>
      <c r="D6" s="7">
        <v>136</v>
      </c>
      <c r="E6" s="6">
        <f t="shared" si="0"/>
        <v>4.8060418812221076E-2</v>
      </c>
      <c r="F6" s="7">
        <v>140</v>
      </c>
      <c r="G6" s="6">
        <f t="shared" si="1"/>
        <v>4.5918367346938778E-2</v>
      </c>
      <c r="H6" s="7">
        <v>126</v>
      </c>
      <c r="I6" s="6">
        <f t="shared" si="2"/>
        <v>4.4599018003273323E-2</v>
      </c>
      <c r="J6" s="7">
        <v>109</v>
      </c>
      <c r="K6" s="6">
        <f t="shared" si="3"/>
        <v>4.4795221843003413E-2</v>
      </c>
      <c r="L6" s="7">
        <v>105</v>
      </c>
      <c r="M6" s="45">
        <f t="shared" si="4"/>
        <v>123.2</v>
      </c>
      <c r="N6" s="44" t="str">
        <f t="shared" si="5"/>
        <v>DOWN</v>
      </c>
    </row>
    <row r="7" spans="1:14" x14ac:dyDescent="0.25">
      <c r="A7" s="5" t="s">
        <v>45</v>
      </c>
      <c r="B7" s="5" t="s">
        <v>41</v>
      </c>
      <c r="C7" s="6">
        <f t="shared" si="0"/>
        <v>0.13032210292484264</v>
      </c>
      <c r="D7" s="7">
        <v>352</v>
      </c>
      <c r="E7" s="6">
        <f t="shared" si="0"/>
        <v>0.16306213525575008</v>
      </c>
      <c r="F7" s="7">
        <v>475</v>
      </c>
      <c r="G7" s="6">
        <f t="shared" si="1"/>
        <v>0.15962099125364432</v>
      </c>
      <c r="H7" s="7">
        <v>438</v>
      </c>
      <c r="I7" s="6">
        <f t="shared" si="2"/>
        <v>0.14484451718494271</v>
      </c>
      <c r="J7" s="7">
        <v>354</v>
      </c>
      <c r="K7" s="6">
        <f t="shared" si="3"/>
        <v>0.13097269624573379</v>
      </c>
      <c r="L7" s="7">
        <v>307</v>
      </c>
      <c r="M7" s="45">
        <f t="shared" si="4"/>
        <v>385.2</v>
      </c>
      <c r="N7" s="44" t="str">
        <f t="shared" si="5"/>
        <v>DOWN</v>
      </c>
    </row>
    <row r="8" spans="1:14" x14ac:dyDescent="0.25">
      <c r="A8" s="5" t="s">
        <v>46</v>
      </c>
      <c r="B8" s="5" t="s">
        <v>47</v>
      </c>
      <c r="C8" s="6">
        <f t="shared" si="0"/>
        <v>1.0736764161421697E-2</v>
      </c>
      <c r="D8" s="7">
        <v>29</v>
      </c>
      <c r="E8" s="6">
        <f t="shared" si="0"/>
        <v>1.2701682114658427E-2</v>
      </c>
      <c r="F8" s="7">
        <v>37</v>
      </c>
      <c r="G8" s="6">
        <f t="shared" si="1"/>
        <v>1.239067055393586E-2</v>
      </c>
      <c r="H8" s="7">
        <v>34</v>
      </c>
      <c r="I8" s="6">
        <f t="shared" si="2"/>
        <v>9.4108019639934527E-3</v>
      </c>
      <c r="J8" s="7">
        <v>23</v>
      </c>
      <c r="K8" s="6">
        <f t="shared" si="3"/>
        <v>7.2525597269624577E-3</v>
      </c>
      <c r="L8" s="7">
        <v>17</v>
      </c>
      <c r="M8" s="45">
        <f t="shared" si="4"/>
        <v>28</v>
      </c>
      <c r="N8" s="44" t="str">
        <f t="shared" si="5"/>
        <v>DOWN</v>
      </c>
    </row>
    <row r="9" spans="1:14" x14ac:dyDescent="0.25">
      <c r="A9" s="5" t="s">
        <v>48</v>
      </c>
      <c r="B9" s="5" t="s">
        <v>47</v>
      </c>
      <c r="C9" s="6">
        <f t="shared" si="0"/>
        <v>1.7400962606442059E-2</v>
      </c>
      <c r="D9" s="7">
        <v>47</v>
      </c>
      <c r="E9" s="6">
        <f t="shared" si="0"/>
        <v>2.8492962581531067E-2</v>
      </c>
      <c r="F9" s="7">
        <v>83</v>
      </c>
      <c r="G9" s="6">
        <f t="shared" si="1"/>
        <v>3.1705539358600585E-2</v>
      </c>
      <c r="H9" s="7">
        <v>87</v>
      </c>
      <c r="I9" s="6">
        <f t="shared" si="2"/>
        <v>3.2324058919803604E-2</v>
      </c>
      <c r="J9" s="7">
        <v>79</v>
      </c>
      <c r="K9" s="6">
        <f t="shared" si="3"/>
        <v>2.7303754266211604E-2</v>
      </c>
      <c r="L9" s="7">
        <v>64</v>
      </c>
      <c r="M9" s="45">
        <f t="shared" si="4"/>
        <v>72</v>
      </c>
      <c r="N9" s="44" t="str">
        <f t="shared" si="5"/>
        <v>DOWN</v>
      </c>
    </row>
    <row r="10" spans="1:14" x14ac:dyDescent="0.25">
      <c r="A10" s="5" t="s">
        <v>49</v>
      </c>
      <c r="B10" s="5" t="s">
        <v>47</v>
      </c>
      <c r="C10" s="6">
        <f t="shared" si="0"/>
        <v>1.1106997408367271E-2</v>
      </c>
      <c r="D10" s="7">
        <v>30</v>
      </c>
      <c r="E10" s="6">
        <f t="shared" si="0"/>
        <v>1.991074493649159E-2</v>
      </c>
      <c r="F10" s="7">
        <v>58</v>
      </c>
      <c r="G10" s="6">
        <f t="shared" si="1"/>
        <v>0</v>
      </c>
      <c r="H10" s="8"/>
      <c r="I10" s="6">
        <f t="shared" si="2"/>
        <v>0</v>
      </c>
      <c r="J10" s="8"/>
      <c r="K10" s="6">
        <f t="shared" si="3"/>
        <v>0</v>
      </c>
      <c r="L10" s="8"/>
      <c r="M10" s="45">
        <f t="shared" si="4"/>
        <v>17.600000000000001</v>
      </c>
      <c r="N10" s="44" t="str">
        <f t="shared" si="5"/>
        <v>DOWN</v>
      </c>
    </row>
    <row r="11" spans="1:14" x14ac:dyDescent="0.25">
      <c r="A11" s="5" t="s">
        <v>50</v>
      </c>
      <c r="B11" s="5" t="s">
        <v>47</v>
      </c>
      <c r="C11" s="6">
        <f t="shared" si="0"/>
        <v>0</v>
      </c>
      <c r="D11" s="8"/>
      <c r="E11" s="6">
        <f t="shared" si="0"/>
        <v>6.865774116031583E-4</v>
      </c>
      <c r="F11" s="7">
        <v>2</v>
      </c>
      <c r="G11" s="6">
        <f t="shared" si="1"/>
        <v>2.2594752186588921E-2</v>
      </c>
      <c r="H11" s="7">
        <v>62</v>
      </c>
      <c r="I11" s="6">
        <f t="shared" si="2"/>
        <v>2.0049099836333878E-2</v>
      </c>
      <c r="J11" s="7">
        <v>49</v>
      </c>
      <c r="K11" s="6">
        <f t="shared" si="3"/>
        <v>1.9624573378839591E-2</v>
      </c>
      <c r="L11" s="7">
        <v>46</v>
      </c>
      <c r="M11" s="45">
        <f t="shared" si="4"/>
        <v>31.8</v>
      </c>
      <c r="N11" s="44" t="str">
        <f t="shared" si="5"/>
        <v>UP</v>
      </c>
    </row>
    <row r="12" spans="1:14" x14ac:dyDescent="0.25">
      <c r="A12" s="5" t="s">
        <v>51</v>
      </c>
      <c r="B12" s="5" t="s">
        <v>52</v>
      </c>
      <c r="C12" s="6">
        <f t="shared" si="0"/>
        <v>0</v>
      </c>
      <c r="D12" s="8"/>
      <c r="E12" s="6">
        <f t="shared" si="0"/>
        <v>5.8359079986268448E-3</v>
      </c>
      <c r="F12" s="7">
        <v>17</v>
      </c>
      <c r="G12" s="6">
        <f t="shared" si="1"/>
        <v>1.7128279883381923E-2</v>
      </c>
      <c r="H12" s="7">
        <v>47</v>
      </c>
      <c r="I12" s="6">
        <f t="shared" si="2"/>
        <v>1.8821603927986905E-2</v>
      </c>
      <c r="J12" s="7">
        <v>46</v>
      </c>
      <c r="K12" s="6">
        <f t="shared" si="3"/>
        <v>2.303754266211604E-2</v>
      </c>
      <c r="L12" s="7">
        <v>54</v>
      </c>
      <c r="M12" s="45">
        <f t="shared" si="4"/>
        <v>32.799999999999997</v>
      </c>
      <c r="N12" s="44" t="str">
        <f t="shared" si="5"/>
        <v>UP</v>
      </c>
    </row>
    <row r="13" spans="1:14" x14ac:dyDescent="0.25">
      <c r="A13" s="5" t="s">
        <v>53</v>
      </c>
      <c r="B13" s="5" t="s">
        <v>52</v>
      </c>
      <c r="C13" s="6">
        <f t="shared" si="0"/>
        <v>9.626064420584968E-3</v>
      </c>
      <c r="D13" s="7">
        <v>26</v>
      </c>
      <c r="E13" s="6">
        <f t="shared" si="0"/>
        <v>1.132852729145211E-2</v>
      </c>
      <c r="F13" s="7">
        <v>33</v>
      </c>
      <c r="G13" s="6">
        <f t="shared" si="1"/>
        <v>2.5510204081632651E-3</v>
      </c>
      <c r="H13" s="7">
        <v>7</v>
      </c>
      <c r="I13" s="6">
        <f t="shared" si="2"/>
        <v>1.6366612111292963E-3</v>
      </c>
      <c r="J13" s="7">
        <v>4</v>
      </c>
      <c r="K13" s="6">
        <f t="shared" si="3"/>
        <v>8.5324232081911264E-4</v>
      </c>
      <c r="L13" s="7">
        <v>2</v>
      </c>
      <c r="M13" s="45">
        <f t="shared" si="4"/>
        <v>14.4</v>
      </c>
      <c r="N13" s="44" t="str">
        <f t="shared" si="5"/>
        <v>DOWN</v>
      </c>
    </row>
    <row r="14" spans="1:14" x14ac:dyDescent="0.25">
      <c r="A14" s="5" t="s">
        <v>54</v>
      </c>
      <c r="B14" s="5" t="s">
        <v>52</v>
      </c>
      <c r="C14" s="6">
        <f t="shared" si="0"/>
        <v>7.2195483154387258E-2</v>
      </c>
      <c r="D14" s="7">
        <v>195</v>
      </c>
      <c r="E14" s="6">
        <f t="shared" si="0"/>
        <v>9.3717816683831098E-2</v>
      </c>
      <c r="F14" s="7">
        <v>273</v>
      </c>
      <c r="G14" s="6">
        <f t="shared" si="1"/>
        <v>8.7463556851311949E-2</v>
      </c>
      <c r="H14" s="7">
        <v>240</v>
      </c>
      <c r="I14" s="6">
        <f t="shared" si="2"/>
        <v>8.9607201309328963E-2</v>
      </c>
      <c r="J14" s="7">
        <v>219</v>
      </c>
      <c r="K14" s="6">
        <f t="shared" si="3"/>
        <v>8.191126279863481E-2</v>
      </c>
      <c r="L14" s="7">
        <v>192</v>
      </c>
      <c r="M14" s="45">
        <f t="shared" si="4"/>
        <v>223.8</v>
      </c>
      <c r="N14" s="44" t="str">
        <f t="shared" si="5"/>
        <v>DOWN</v>
      </c>
    </row>
    <row r="15" spans="1:14" x14ac:dyDescent="0.25">
      <c r="A15" s="5" t="s">
        <v>55</v>
      </c>
      <c r="B15" s="5" t="s">
        <v>52</v>
      </c>
      <c r="C15" s="6">
        <f t="shared" si="0"/>
        <v>7.108478341355054E-2</v>
      </c>
      <c r="D15" s="7">
        <v>192</v>
      </c>
      <c r="E15" s="6">
        <f t="shared" si="0"/>
        <v>6.7971163748712662E-2</v>
      </c>
      <c r="F15" s="7">
        <v>198</v>
      </c>
      <c r="G15" s="6">
        <f t="shared" si="1"/>
        <v>7.6895043731778426E-2</v>
      </c>
      <c r="H15" s="7">
        <v>211</v>
      </c>
      <c r="I15" s="6">
        <f t="shared" si="2"/>
        <v>6.5057283142389524E-2</v>
      </c>
      <c r="J15" s="7">
        <v>159</v>
      </c>
      <c r="K15" s="6">
        <f t="shared" si="3"/>
        <v>6.015358361774744E-2</v>
      </c>
      <c r="L15" s="7">
        <v>141</v>
      </c>
      <c r="M15" s="45">
        <f t="shared" si="4"/>
        <v>180.2</v>
      </c>
      <c r="N15" s="44" t="str">
        <f t="shared" si="5"/>
        <v>DOWN</v>
      </c>
    </row>
    <row r="16" spans="1:14" x14ac:dyDescent="0.25">
      <c r="A16" s="5" t="s">
        <v>56</v>
      </c>
      <c r="B16" s="5" t="s">
        <v>52</v>
      </c>
      <c r="C16" s="6">
        <f t="shared" si="0"/>
        <v>1.8511662347278786E-3</v>
      </c>
      <c r="D16" s="7">
        <v>5</v>
      </c>
      <c r="E16" s="6">
        <f t="shared" si="0"/>
        <v>3.4328870580157915E-4</v>
      </c>
      <c r="F16" s="7">
        <v>1</v>
      </c>
      <c r="G16" s="6">
        <f t="shared" si="1"/>
        <v>0</v>
      </c>
      <c r="H16" s="8"/>
      <c r="I16" s="6">
        <f t="shared" si="2"/>
        <v>0</v>
      </c>
      <c r="J16" s="8"/>
      <c r="K16" s="6">
        <f t="shared" si="3"/>
        <v>0</v>
      </c>
      <c r="L16" s="8"/>
      <c r="M16" s="45">
        <f t="shared" si="4"/>
        <v>1.2</v>
      </c>
      <c r="N16" s="44" t="str">
        <f t="shared" si="5"/>
        <v>DOWN</v>
      </c>
    </row>
    <row r="17" spans="1:14" x14ac:dyDescent="0.25">
      <c r="A17" s="5" t="s">
        <v>40</v>
      </c>
      <c r="B17" s="5" t="s">
        <v>52</v>
      </c>
      <c r="C17" s="6">
        <f t="shared" si="0"/>
        <v>0</v>
      </c>
      <c r="D17" s="8"/>
      <c r="E17" s="6">
        <f t="shared" si="0"/>
        <v>3.4328870580157915E-4</v>
      </c>
      <c r="F17" s="7">
        <v>1</v>
      </c>
      <c r="G17" s="6">
        <f t="shared" si="1"/>
        <v>0</v>
      </c>
      <c r="H17" s="8"/>
      <c r="I17" s="6">
        <f t="shared" si="2"/>
        <v>0</v>
      </c>
      <c r="J17" s="8"/>
      <c r="K17" s="6">
        <f t="shared" si="3"/>
        <v>0</v>
      </c>
      <c r="L17" s="8"/>
      <c r="M17" s="45">
        <f t="shared" si="4"/>
        <v>0.2</v>
      </c>
      <c r="N17" s="44" t="str">
        <f t="shared" si="5"/>
        <v>DOWN</v>
      </c>
    </row>
    <row r="18" spans="1:14" x14ac:dyDescent="0.25">
      <c r="A18" s="5" t="s">
        <v>57</v>
      </c>
      <c r="B18" s="5" t="s">
        <v>52</v>
      </c>
      <c r="C18" s="6">
        <f t="shared" si="0"/>
        <v>2.2954461310625694E-2</v>
      </c>
      <c r="D18" s="7">
        <v>62</v>
      </c>
      <c r="E18" s="6">
        <f t="shared" si="0"/>
        <v>2.368692070030896E-2</v>
      </c>
      <c r="F18" s="7">
        <v>69</v>
      </c>
      <c r="G18" s="6">
        <f t="shared" si="1"/>
        <v>2.6239067055393587E-2</v>
      </c>
      <c r="H18" s="7">
        <v>72</v>
      </c>
      <c r="I18" s="6">
        <f t="shared" si="2"/>
        <v>2.2913256955810146E-2</v>
      </c>
      <c r="J18" s="7">
        <v>56</v>
      </c>
      <c r="K18" s="6">
        <f t="shared" si="3"/>
        <v>1.9624573378839591E-2</v>
      </c>
      <c r="L18" s="7">
        <v>46</v>
      </c>
      <c r="M18" s="45">
        <f t="shared" si="4"/>
        <v>61</v>
      </c>
      <c r="N18" s="44" t="str">
        <f t="shared" si="5"/>
        <v>DOWN</v>
      </c>
    </row>
    <row r="19" spans="1:14" x14ac:dyDescent="0.25">
      <c r="A19" s="5" t="s">
        <v>58</v>
      </c>
      <c r="B19" s="5" t="s">
        <v>52</v>
      </c>
      <c r="C19" s="6">
        <f t="shared" si="0"/>
        <v>2.4435394298407995E-2</v>
      </c>
      <c r="D19" s="7">
        <v>66</v>
      </c>
      <c r="E19" s="6">
        <f t="shared" si="0"/>
        <v>1.9224167524888432E-2</v>
      </c>
      <c r="F19" s="7">
        <v>56</v>
      </c>
      <c r="G19" s="6">
        <f t="shared" si="1"/>
        <v>2.5874635568513119E-2</v>
      </c>
      <c r="H19" s="7">
        <v>71</v>
      </c>
      <c r="I19" s="6">
        <f t="shared" si="2"/>
        <v>2.0867430441898527E-2</v>
      </c>
      <c r="J19" s="7">
        <v>51</v>
      </c>
      <c r="K19" s="6">
        <f t="shared" si="3"/>
        <v>2.8156996587030716E-2</v>
      </c>
      <c r="L19" s="7">
        <v>66</v>
      </c>
      <c r="M19" s="45">
        <f t="shared" si="4"/>
        <v>62</v>
      </c>
      <c r="N19" s="44" t="str">
        <f t="shared" si="5"/>
        <v>UP</v>
      </c>
    </row>
    <row r="20" spans="1:14" x14ac:dyDescent="0.25">
      <c r="A20" s="5" t="s">
        <v>59</v>
      </c>
      <c r="B20" s="5" t="s">
        <v>52</v>
      </c>
      <c r="C20" s="6">
        <f t="shared" ref="C20:E35" si="6">D20/D$51</f>
        <v>1.1106997408367272E-3</v>
      </c>
      <c r="D20" s="7">
        <v>3</v>
      </c>
      <c r="E20" s="6">
        <f t="shared" si="6"/>
        <v>7.5523515276347411E-3</v>
      </c>
      <c r="F20" s="7">
        <v>22</v>
      </c>
      <c r="G20" s="6">
        <f t="shared" si="1"/>
        <v>1.2026239067055394E-2</v>
      </c>
      <c r="H20" s="7">
        <v>33</v>
      </c>
      <c r="I20" s="6">
        <f t="shared" si="2"/>
        <v>9.8199672667757774E-3</v>
      </c>
      <c r="J20" s="7">
        <v>24</v>
      </c>
      <c r="K20" s="6">
        <f t="shared" si="3"/>
        <v>1.1092150170648464E-2</v>
      </c>
      <c r="L20" s="7">
        <v>26</v>
      </c>
      <c r="M20" s="45">
        <f t="shared" si="4"/>
        <v>21.6</v>
      </c>
      <c r="N20" s="44" t="str">
        <f t="shared" si="5"/>
        <v>UP</v>
      </c>
    </row>
    <row r="21" spans="1:14" x14ac:dyDescent="0.25">
      <c r="A21" s="5" t="s">
        <v>60</v>
      </c>
      <c r="B21" s="5" t="s">
        <v>52</v>
      </c>
      <c r="C21" s="6">
        <f t="shared" si="6"/>
        <v>0</v>
      </c>
      <c r="D21" s="8"/>
      <c r="E21" s="6">
        <f t="shared" si="6"/>
        <v>3.4328870580157915E-4</v>
      </c>
      <c r="F21" s="7">
        <v>1</v>
      </c>
      <c r="G21" s="6">
        <f t="shared" si="1"/>
        <v>0</v>
      </c>
      <c r="H21" s="8"/>
      <c r="I21" s="6">
        <f t="shared" si="2"/>
        <v>0</v>
      </c>
      <c r="J21" s="8"/>
      <c r="K21" s="6">
        <f t="shared" si="3"/>
        <v>0</v>
      </c>
      <c r="L21" s="8"/>
      <c r="M21" s="45">
        <f t="shared" si="4"/>
        <v>0.2</v>
      </c>
      <c r="N21" s="44" t="str">
        <f t="shared" si="5"/>
        <v>DOWN</v>
      </c>
    </row>
    <row r="22" spans="1:14" x14ac:dyDescent="0.25">
      <c r="A22" s="5" t="s">
        <v>61</v>
      </c>
      <c r="B22" s="5" t="s">
        <v>52</v>
      </c>
      <c r="C22" s="6">
        <f t="shared" si="6"/>
        <v>0</v>
      </c>
      <c r="D22" s="8"/>
      <c r="E22" s="6">
        <f t="shared" si="6"/>
        <v>6.865774116031583E-4</v>
      </c>
      <c r="F22" s="7">
        <v>2</v>
      </c>
      <c r="G22" s="6">
        <f t="shared" si="1"/>
        <v>2.1865889212827989E-3</v>
      </c>
      <c r="H22" s="7">
        <v>6</v>
      </c>
      <c r="I22" s="6">
        <f t="shared" si="2"/>
        <v>7.774140752864157E-3</v>
      </c>
      <c r="J22" s="7">
        <v>19</v>
      </c>
      <c r="K22" s="6">
        <f t="shared" si="3"/>
        <v>1.4931740614334471E-2</v>
      </c>
      <c r="L22" s="7">
        <v>35</v>
      </c>
      <c r="M22" s="45">
        <f t="shared" si="4"/>
        <v>12.4</v>
      </c>
      <c r="N22" s="44" t="str">
        <f t="shared" si="5"/>
        <v>UP</v>
      </c>
    </row>
    <row r="23" spans="1:14" x14ac:dyDescent="0.25">
      <c r="A23" s="5" t="s">
        <v>62</v>
      </c>
      <c r="B23" s="5" t="s">
        <v>52</v>
      </c>
      <c r="C23" s="6">
        <f t="shared" si="6"/>
        <v>5.9237319511292116E-3</v>
      </c>
      <c r="D23" s="7">
        <v>16</v>
      </c>
      <c r="E23" s="6">
        <f t="shared" si="6"/>
        <v>7.2090628218331619E-3</v>
      </c>
      <c r="F23" s="7">
        <v>21</v>
      </c>
      <c r="G23" s="6">
        <f t="shared" si="1"/>
        <v>9.1107871720116623E-3</v>
      </c>
      <c r="H23" s="7">
        <v>25</v>
      </c>
      <c r="I23" s="6">
        <f t="shared" si="2"/>
        <v>1.0638297872340425E-2</v>
      </c>
      <c r="J23" s="7">
        <v>26</v>
      </c>
      <c r="K23" s="6">
        <f t="shared" si="3"/>
        <v>1.0238907849829351E-2</v>
      </c>
      <c r="L23" s="7">
        <v>24</v>
      </c>
      <c r="M23" s="45">
        <f t="shared" si="4"/>
        <v>22.4</v>
      </c>
      <c r="N23" s="44" t="str">
        <f t="shared" si="5"/>
        <v>UP</v>
      </c>
    </row>
    <row r="24" spans="1:14" x14ac:dyDescent="0.25">
      <c r="A24" s="5" t="s">
        <v>63</v>
      </c>
      <c r="B24" s="5" t="s">
        <v>52</v>
      </c>
      <c r="C24" s="6">
        <f t="shared" si="6"/>
        <v>5.5534987041836355E-2</v>
      </c>
      <c r="D24" s="7">
        <v>150</v>
      </c>
      <c r="E24" s="6">
        <f t="shared" si="6"/>
        <v>1.4074836937864744E-2</v>
      </c>
      <c r="F24" s="7">
        <v>41</v>
      </c>
      <c r="G24" s="6">
        <f t="shared" si="1"/>
        <v>5.1020408163265302E-3</v>
      </c>
      <c r="H24" s="7">
        <v>14</v>
      </c>
      <c r="I24" s="6">
        <f t="shared" si="2"/>
        <v>2.4549918166939444E-3</v>
      </c>
      <c r="J24" s="7">
        <v>6</v>
      </c>
      <c r="K24" s="6">
        <f t="shared" si="3"/>
        <v>2.1331058020477816E-3</v>
      </c>
      <c r="L24" s="7">
        <v>5</v>
      </c>
      <c r="M24" s="45">
        <f t="shared" si="4"/>
        <v>43.2</v>
      </c>
      <c r="N24" s="44" t="str">
        <f t="shared" si="5"/>
        <v>DOWN</v>
      </c>
    </row>
    <row r="25" spans="1:14" x14ac:dyDescent="0.25">
      <c r="A25" s="5" t="s">
        <v>64</v>
      </c>
      <c r="B25" s="5" t="s">
        <v>65</v>
      </c>
      <c r="C25" s="6">
        <f t="shared" si="6"/>
        <v>1.3698630136986301E-2</v>
      </c>
      <c r="D25" s="7">
        <v>37</v>
      </c>
      <c r="E25" s="6">
        <f t="shared" si="6"/>
        <v>1.7507723995880537E-2</v>
      </c>
      <c r="F25" s="7">
        <v>51</v>
      </c>
      <c r="G25" s="6">
        <f t="shared" si="1"/>
        <v>1.567055393586006E-2</v>
      </c>
      <c r="H25" s="7">
        <v>43</v>
      </c>
      <c r="I25" s="6">
        <f t="shared" si="2"/>
        <v>1.5139116202945991E-2</v>
      </c>
      <c r="J25" s="7">
        <v>37</v>
      </c>
      <c r="K25" s="6">
        <f t="shared" si="3"/>
        <v>9.3856655290102398E-3</v>
      </c>
      <c r="L25" s="7">
        <v>22</v>
      </c>
      <c r="M25" s="45">
        <f t="shared" si="4"/>
        <v>38</v>
      </c>
      <c r="N25" s="44" t="str">
        <f t="shared" si="5"/>
        <v>DOWN</v>
      </c>
    </row>
    <row r="26" spans="1:14" x14ac:dyDescent="0.25">
      <c r="A26" s="5" t="s">
        <v>66</v>
      </c>
      <c r="B26" s="5" t="s">
        <v>67</v>
      </c>
      <c r="C26" s="6">
        <f t="shared" si="6"/>
        <v>4.2206590151795634E-2</v>
      </c>
      <c r="D26" s="7">
        <v>114</v>
      </c>
      <c r="E26" s="6">
        <f t="shared" si="6"/>
        <v>4.6343975283213185E-2</v>
      </c>
      <c r="F26" s="7">
        <v>135</v>
      </c>
      <c r="G26" s="6">
        <f t="shared" si="1"/>
        <v>5.3206997084548104E-2</v>
      </c>
      <c r="H26" s="7">
        <v>146</v>
      </c>
      <c r="I26" s="6">
        <f t="shared" si="2"/>
        <v>7.1194762684124391E-2</v>
      </c>
      <c r="J26" s="7">
        <v>174</v>
      </c>
      <c r="K26" s="6">
        <f t="shared" si="3"/>
        <v>8.0631399317406149E-2</v>
      </c>
      <c r="L26" s="7">
        <v>189</v>
      </c>
      <c r="M26" s="45">
        <f t="shared" si="4"/>
        <v>151.6</v>
      </c>
      <c r="N26" s="44" t="str">
        <f t="shared" si="5"/>
        <v>UP</v>
      </c>
    </row>
    <row r="27" spans="1:14" x14ac:dyDescent="0.25">
      <c r="A27" s="5" t="s">
        <v>68</v>
      </c>
      <c r="B27" s="5" t="s">
        <v>67</v>
      </c>
      <c r="C27" s="6">
        <f t="shared" si="6"/>
        <v>0</v>
      </c>
      <c r="D27" s="8"/>
      <c r="E27" s="6">
        <f t="shared" si="6"/>
        <v>1.132852729145211E-2</v>
      </c>
      <c r="F27" s="7">
        <v>33</v>
      </c>
      <c r="G27" s="6">
        <f t="shared" si="1"/>
        <v>1.239067055393586E-2</v>
      </c>
      <c r="H27" s="7">
        <v>34</v>
      </c>
      <c r="I27" s="6">
        <f t="shared" si="2"/>
        <v>1.3502454991816694E-2</v>
      </c>
      <c r="J27" s="7">
        <v>33</v>
      </c>
      <c r="K27" s="6">
        <f t="shared" si="3"/>
        <v>2.0051194539249147E-2</v>
      </c>
      <c r="L27" s="7">
        <v>47</v>
      </c>
      <c r="M27" s="45">
        <f t="shared" si="4"/>
        <v>29.4</v>
      </c>
      <c r="N27" s="44" t="str">
        <f t="shared" si="5"/>
        <v>UP</v>
      </c>
    </row>
    <row r="28" spans="1:14" x14ac:dyDescent="0.25">
      <c r="A28" s="5" t="s">
        <v>69</v>
      </c>
      <c r="B28" s="5" t="s">
        <v>67</v>
      </c>
      <c r="C28" s="6">
        <f t="shared" si="6"/>
        <v>4.9981488337652723E-2</v>
      </c>
      <c r="D28" s="7">
        <v>135</v>
      </c>
      <c r="E28" s="6">
        <f t="shared" si="6"/>
        <v>7.8956402334363199E-2</v>
      </c>
      <c r="F28" s="7">
        <v>230</v>
      </c>
      <c r="G28" s="6">
        <f t="shared" si="1"/>
        <v>7.8352769679300285E-2</v>
      </c>
      <c r="H28" s="7">
        <v>215</v>
      </c>
      <c r="I28" s="6">
        <f t="shared" si="2"/>
        <v>8.5924713584288048E-2</v>
      </c>
      <c r="J28" s="7">
        <v>210</v>
      </c>
      <c r="K28" s="6">
        <f t="shared" si="3"/>
        <v>7.1672354948805458E-2</v>
      </c>
      <c r="L28" s="7">
        <v>168</v>
      </c>
      <c r="M28" s="45">
        <f t="shared" si="4"/>
        <v>191.6</v>
      </c>
      <c r="N28" s="44" t="str">
        <f t="shared" si="5"/>
        <v>DOWN</v>
      </c>
    </row>
    <row r="29" spans="1:14" x14ac:dyDescent="0.25">
      <c r="A29" s="5" t="s">
        <v>70</v>
      </c>
      <c r="B29" s="5" t="s">
        <v>67</v>
      </c>
      <c r="C29" s="6">
        <f t="shared" si="6"/>
        <v>1.1847463902258423E-2</v>
      </c>
      <c r="D29" s="7">
        <v>32</v>
      </c>
      <c r="E29" s="6">
        <f t="shared" si="6"/>
        <v>3.4328870580157913E-3</v>
      </c>
      <c r="F29" s="7">
        <v>10</v>
      </c>
      <c r="G29" s="6">
        <f t="shared" si="1"/>
        <v>7.2886297376093291E-3</v>
      </c>
      <c r="H29" s="7">
        <v>20</v>
      </c>
      <c r="I29" s="6">
        <f t="shared" si="2"/>
        <v>4.9099836333878887E-3</v>
      </c>
      <c r="J29" s="7">
        <v>12</v>
      </c>
      <c r="K29" s="6">
        <f t="shared" si="3"/>
        <v>1.7064846416382253E-3</v>
      </c>
      <c r="L29" s="7">
        <v>4</v>
      </c>
      <c r="M29" s="45">
        <f t="shared" si="4"/>
        <v>15.6</v>
      </c>
      <c r="N29" s="44" t="str">
        <f t="shared" si="5"/>
        <v>DOWN</v>
      </c>
    </row>
    <row r="30" spans="1:14" x14ac:dyDescent="0.25">
      <c r="A30" s="5" t="s">
        <v>71</v>
      </c>
      <c r="B30" s="5" t="s">
        <v>67</v>
      </c>
      <c r="C30" s="6">
        <f t="shared" si="6"/>
        <v>3.7023324694557573E-3</v>
      </c>
      <c r="D30" s="7">
        <v>10</v>
      </c>
      <c r="E30" s="6">
        <f t="shared" si="6"/>
        <v>7.2090628218331619E-3</v>
      </c>
      <c r="F30" s="7">
        <v>21</v>
      </c>
      <c r="G30" s="6">
        <f t="shared" si="1"/>
        <v>1.129737609329446E-2</v>
      </c>
      <c r="H30" s="7">
        <v>31</v>
      </c>
      <c r="I30" s="6">
        <f t="shared" si="2"/>
        <v>9.4108019639934527E-3</v>
      </c>
      <c r="J30" s="7">
        <v>23</v>
      </c>
      <c r="K30" s="6">
        <f t="shared" si="3"/>
        <v>1.151877133105802E-2</v>
      </c>
      <c r="L30" s="7">
        <v>27</v>
      </c>
      <c r="M30" s="45">
        <f t="shared" si="4"/>
        <v>22.4</v>
      </c>
      <c r="N30" s="44" t="str">
        <f t="shared" si="5"/>
        <v>UP</v>
      </c>
    </row>
    <row r="31" spans="1:14" x14ac:dyDescent="0.25">
      <c r="A31" s="5" t="s">
        <v>72</v>
      </c>
      <c r="B31" s="5" t="s">
        <v>67</v>
      </c>
      <c r="C31" s="6">
        <f t="shared" si="6"/>
        <v>7.4046649389115145E-3</v>
      </c>
      <c r="D31" s="7">
        <v>20</v>
      </c>
      <c r="E31" s="6">
        <f t="shared" si="6"/>
        <v>5.4926192928252664E-3</v>
      </c>
      <c r="F31" s="7">
        <v>16</v>
      </c>
      <c r="G31" s="6">
        <f t="shared" si="1"/>
        <v>5.4664723032069968E-3</v>
      </c>
      <c r="H31" s="7">
        <v>15</v>
      </c>
      <c r="I31" s="6">
        <f t="shared" si="2"/>
        <v>9.0016366612111296E-3</v>
      </c>
      <c r="J31" s="7">
        <v>22</v>
      </c>
      <c r="K31" s="6">
        <f t="shared" si="3"/>
        <v>1.1092150170648464E-2</v>
      </c>
      <c r="L31" s="7">
        <v>26</v>
      </c>
      <c r="M31" s="45">
        <f t="shared" si="4"/>
        <v>19.8</v>
      </c>
      <c r="N31" s="44" t="str">
        <f t="shared" si="5"/>
        <v>UP</v>
      </c>
    </row>
    <row r="32" spans="1:14" x14ac:dyDescent="0.25">
      <c r="A32" s="5" t="s">
        <v>73</v>
      </c>
      <c r="B32" s="5" t="s">
        <v>67</v>
      </c>
      <c r="C32" s="6">
        <f t="shared" si="6"/>
        <v>4.0725657164013326E-3</v>
      </c>
      <c r="D32" s="7">
        <v>11</v>
      </c>
      <c r="E32" s="6">
        <f t="shared" si="6"/>
        <v>3.4328870580157913E-3</v>
      </c>
      <c r="F32" s="7">
        <v>10</v>
      </c>
      <c r="G32" s="6">
        <f t="shared" si="1"/>
        <v>6.1953352769679301E-3</v>
      </c>
      <c r="H32" s="7">
        <v>17</v>
      </c>
      <c r="I32" s="6">
        <f t="shared" si="2"/>
        <v>6.5466448445171853E-3</v>
      </c>
      <c r="J32" s="7">
        <v>16</v>
      </c>
      <c r="K32" s="6">
        <f t="shared" si="3"/>
        <v>8.5324232081911266E-3</v>
      </c>
      <c r="L32" s="7">
        <v>20</v>
      </c>
      <c r="M32" s="45">
        <f t="shared" si="4"/>
        <v>14.8</v>
      </c>
      <c r="N32" s="44" t="str">
        <f t="shared" si="5"/>
        <v>UP</v>
      </c>
    </row>
    <row r="33" spans="1:14" x14ac:dyDescent="0.25">
      <c r="A33" s="5" t="s">
        <v>74</v>
      </c>
      <c r="B33" s="5" t="s">
        <v>67</v>
      </c>
      <c r="C33" s="6">
        <f t="shared" si="6"/>
        <v>8.8855979266938175E-3</v>
      </c>
      <c r="D33" s="7">
        <v>24</v>
      </c>
      <c r="E33" s="6">
        <f t="shared" si="6"/>
        <v>9.9553724682457951E-3</v>
      </c>
      <c r="F33" s="7">
        <v>29</v>
      </c>
      <c r="G33" s="6">
        <f t="shared" si="1"/>
        <v>7.2886297376093291E-3</v>
      </c>
      <c r="H33" s="7">
        <v>20</v>
      </c>
      <c r="I33" s="6">
        <f t="shared" si="2"/>
        <v>1.1865793780687398E-2</v>
      </c>
      <c r="J33" s="7">
        <v>29</v>
      </c>
      <c r="K33" s="6">
        <f t="shared" si="3"/>
        <v>1.834470989761092E-2</v>
      </c>
      <c r="L33" s="7">
        <v>43</v>
      </c>
      <c r="M33" s="45">
        <f t="shared" si="4"/>
        <v>29</v>
      </c>
      <c r="N33" s="44" t="str">
        <f t="shared" si="5"/>
        <v>UP</v>
      </c>
    </row>
    <row r="34" spans="1:14" x14ac:dyDescent="0.25">
      <c r="A34" s="5" t="s">
        <v>75</v>
      </c>
      <c r="B34" s="5" t="s">
        <v>67</v>
      </c>
      <c r="C34" s="6">
        <f t="shared" si="6"/>
        <v>3.1099592743428359E-2</v>
      </c>
      <c r="D34" s="7">
        <v>84</v>
      </c>
      <c r="E34" s="6">
        <f t="shared" si="6"/>
        <v>3.6731891520768965E-2</v>
      </c>
      <c r="F34" s="7">
        <v>107</v>
      </c>
      <c r="G34" s="6">
        <f t="shared" si="1"/>
        <v>2.8061224489795918E-2</v>
      </c>
      <c r="H34" s="7">
        <v>77</v>
      </c>
      <c r="I34" s="6">
        <f t="shared" si="2"/>
        <v>2.5777414075286414E-2</v>
      </c>
      <c r="J34" s="7">
        <v>63</v>
      </c>
      <c r="K34" s="6">
        <f t="shared" si="3"/>
        <v>2.1757679180887373E-2</v>
      </c>
      <c r="L34" s="7">
        <v>51</v>
      </c>
      <c r="M34" s="45">
        <f t="shared" si="4"/>
        <v>76.400000000000006</v>
      </c>
      <c r="N34" s="44" t="str">
        <f t="shared" si="5"/>
        <v>DOWN</v>
      </c>
    </row>
    <row r="35" spans="1:14" x14ac:dyDescent="0.25">
      <c r="A35" s="5" t="s">
        <v>76</v>
      </c>
      <c r="B35" s="5" t="s">
        <v>67</v>
      </c>
      <c r="C35" s="6">
        <f t="shared" si="6"/>
        <v>9.4409477971121813E-2</v>
      </c>
      <c r="D35" s="7">
        <v>255</v>
      </c>
      <c r="E35" s="6">
        <f t="shared" si="6"/>
        <v>1.0298661174047373E-3</v>
      </c>
      <c r="F35" s="7">
        <v>3</v>
      </c>
      <c r="G35" s="6">
        <f t="shared" si="1"/>
        <v>0</v>
      </c>
      <c r="H35" s="8"/>
      <c r="I35" s="6">
        <f t="shared" si="2"/>
        <v>0</v>
      </c>
      <c r="J35" s="8"/>
      <c r="K35" s="6">
        <f t="shared" si="3"/>
        <v>0</v>
      </c>
      <c r="L35" s="8"/>
      <c r="M35" s="45">
        <f t="shared" si="4"/>
        <v>51.6</v>
      </c>
      <c r="N35" s="44" t="str">
        <f t="shared" si="5"/>
        <v>DOWN</v>
      </c>
    </row>
    <row r="36" spans="1:14" x14ac:dyDescent="0.25">
      <c r="A36" s="5" t="s">
        <v>77</v>
      </c>
      <c r="B36" s="5" t="s">
        <v>67</v>
      </c>
      <c r="C36" s="6">
        <f t="shared" ref="C36:E51" si="7">D36/D$51</f>
        <v>3.7023324694557573E-4</v>
      </c>
      <c r="D36" s="7">
        <v>1</v>
      </c>
      <c r="E36" s="6">
        <f t="shared" si="7"/>
        <v>3.7761757638173706E-3</v>
      </c>
      <c r="F36" s="7">
        <v>11</v>
      </c>
      <c r="G36" s="6">
        <f t="shared" si="1"/>
        <v>6.1953352769679301E-3</v>
      </c>
      <c r="H36" s="7">
        <v>17</v>
      </c>
      <c r="I36" s="6">
        <f t="shared" si="2"/>
        <v>4.0916530278232408E-4</v>
      </c>
      <c r="J36" s="7">
        <v>1</v>
      </c>
      <c r="K36" s="6">
        <f t="shared" si="3"/>
        <v>2.5597269624573378E-3</v>
      </c>
      <c r="L36" s="7">
        <v>6</v>
      </c>
      <c r="M36" s="45">
        <f t="shared" si="4"/>
        <v>7.2</v>
      </c>
      <c r="N36" s="44" t="str">
        <f t="shared" si="5"/>
        <v>DOWN</v>
      </c>
    </row>
    <row r="37" spans="1:14" x14ac:dyDescent="0.25">
      <c r="A37" s="5" t="s">
        <v>78</v>
      </c>
      <c r="B37" s="5" t="s">
        <v>67</v>
      </c>
      <c r="C37" s="6">
        <f t="shared" si="7"/>
        <v>4.4427989633469087E-3</v>
      </c>
      <c r="D37" s="7">
        <v>12</v>
      </c>
      <c r="E37" s="6">
        <f t="shared" si="7"/>
        <v>3.089598352214212E-3</v>
      </c>
      <c r="F37" s="7">
        <v>9</v>
      </c>
      <c r="G37" s="6">
        <f t="shared" si="1"/>
        <v>3.6443148688046647E-4</v>
      </c>
      <c r="H37" s="7">
        <v>1</v>
      </c>
      <c r="I37" s="6">
        <f t="shared" si="2"/>
        <v>0</v>
      </c>
      <c r="J37" s="8"/>
      <c r="K37" s="6">
        <f t="shared" si="3"/>
        <v>0</v>
      </c>
      <c r="L37" s="8"/>
      <c r="M37" s="45">
        <f t="shared" si="4"/>
        <v>4.4000000000000004</v>
      </c>
      <c r="N37" s="44" t="str">
        <f t="shared" si="5"/>
        <v>DOWN</v>
      </c>
    </row>
    <row r="38" spans="1:14" x14ac:dyDescent="0.25">
      <c r="A38" s="5" t="s">
        <v>60</v>
      </c>
      <c r="B38" s="5" t="s">
        <v>67</v>
      </c>
      <c r="C38" s="6">
        <f t="shared" si="7"/>
        <v>0</v>
      </c>
      <c r="D38" s="8"/>
      <c r="E38" s="6">
        <f t="shared" si="7"/>
        <v>0</v>
      </c>
      <c r="F38" s="8"/>
      <c r="G38" s="6">
        <f t="shared" si="1"/>
        <v>7.2886297376093293E-4</v>
      </c>
      <c r="H38" s="7">
        <v>2</v>
      </c>
      <c r="I38" s="6">
        <f t="shared" si="2"/>
        <v>8.1833060556464816E-4</v>
      </c>
      <c r="J38" s="7">
        <v>2</v>
      </c>
      <c r="K38" s="6">
        <f t="shared" si="3"/>
        <v>1.4078498293515358E-2</v>
      </c>
      <c r="L38" s="7">
        <v>33</v>
      </c>
      <c r="M38" s="45">
        <f t="shared" si="4"/>
        <v>7.4</v>
      </c>
      <c r="N38" s="44" t="str">
        <f t="shared" si="5"/>
        <v>UP</v>
      </c>
    </row>
    <row r="39" spans="1:14" x14ac:dyDescent="0.25">
      <c r="A39" s="5" t="s">
        <v>62</v>
      </c>
      <c r="B39" s="5" t="s">
        <v>67</v>
      </c>
      <c r="C39" s="6">
        <f t="shared" si="7"/>
        <v>1.1847463902258423E-2</v>
      </c>
      <c r="D39" s="7">
        <v>32</v>
      </c>
      <c r="E39" s="6">
        <f t="shared" si="7"/>
        <v>3.4328870580157915E-4</v>
      </c>
      <c r="F39" s="7">
        <v>1</v>
      </c>
      <c r="G39" s="6">
        <f t="shared" si="1"/>
        <v>7.2886297376093293E-4</v>
      </c>
      <c r="H39" s="7">
        <v>2</v>
      </c>
      <c r="I39" s="6">
        <f t="shared" si="2"/>
        <v>8.1833060556464816E-4</v>
      </c>
      <c r="J39" s="7">
        <v>2</v>
      </c>
      <c r="K39" s="6">
        <f t="shared" si="3"/>
        <v>0</v>
      </c>
      <c r="L39" s="8"/>
      <c r="M39" s="45">
        <f t="shared" si="4"/>
        <v>7.4</v>
      </c>
      <c r="N39" s="44" t="str">
        <f t="shared" si="5"/>
        <v>DOWN</v>
      </c>
    </row>
    <row r="40" spans="1:14" x14ac:dyDescent="0.25">
      <c r="A40" s="5" t="s">
        <v>79</v>
      </c>
      <c r="B40" s="5" t="s">
        <v>67</v>
      </c>
      <c r="C40" s="6">
        <f t="shared" si="7"/>
        <v>7.7748981858570898E-3</v>
      </c>
      <c r="D40" s="7">
        <v>21</v>
      </c>
      <c r="E40" s="6">
        <f t="shared" si="7"/>
        <v>4.1194644696189494E-3</v>
      </c>
      <c r="F40" s="7">
        <v>12</v>
      </c>
      <c r="G40" s="6">
        <f t="shared" si="1"/>
        <v>8.7463556851311956E-3</v>
      </c>
      <c r="H40" s="7">
        <v>24</v>
      </c>
      <c r="I40" s="6">
        <f t="shared" si="2"/>
        <v>9.0016366612111296E-3</v>
      </c>
      <c r="J40" s="7">
        <v>22</v>
      </c>
      <c r="K40" s="6">
        <f t="shared" si="3"/>
        <v>7.2525597269624577E-3</v>
      </c>
      <c r="L40" s="7">
        <v>17</v>
      </c>
      <c r="M40" s="45">
        <f t="shared" si="4"/>
        <v>19.2</v>
      </c>
      <c r="N40" s="44" t="str">
        <f t="shared" si="5"/>
        <v>DOWN</v>
      </c>
    </row>
    <row r="41" spans="1:14" x14ac:dyDescent="0.25">
      <c r="A41" s="5" t="s">
        <v>80</v>
      </c>
      <c r="B41" s="5" t="s">
        <v>67</v>
      </c>
      <c r="C41" s="6">
        <f t="shared" si="7"/>
        <v>1.5920029618659754E-2</v>
      </c>
      <c r="D41" s="7">
        <v>43</v>
      </c>
      <c r="E41" s="6">
        <f t="shared" si="7"/>
        <v>2.2657054582904221E-2</v>
      </c>
      <c r="F41" s="7">
        <v>66</v>
      </c>
      <c r="G41" s="6">
        <f t="shared" si="1"/>
        <v>2.4416909620991252E-2</v>
      </c>
      <c r="H41" s="7">
        <v>67</v>
      </c>
      <c r="I41" s="6">
        <f t="shared" si="2"/>
        <v>2.9869067103109655E-2</v>
      </c>
      <c r="J41" s="7">
        <v>73</v>
      </c>
      <c r="K41" s="6">
        <f t="shared" si="3"/>
        <v>2.7303754266211604E-2</v>
      </c>
      <c r="L41" s="7">
        <v>64</v>
      </c>
      <c r="M41" s="45">
        <f t="shared" si="4"/>
        <v>62.6</v>
      </c>
      <c r="N41" s="44" t="str">
        <f t="shared" si="5"/>
        <v>UP</v>
      </c>
    </row>
    <row r="42" spans="1:14" x14ac:dyDescent="0.25">
      <c r="A42" s="5" t="s">
        <v>81</v>
      </c>
      <c r="B42" s="5" t="s">
        <v>67</v>
      </c>
      <c r="C42" s="6">
        <f t="shared" si="7"/>
        <v>0</v>
      </c>
      <c r="D42" s="8"/>
      <c r="E42" s="6">
        <f t="shared" si="7"/>
        <v>3.4328870580157915E-4</v>
      </c>
      <c r="F42" s="7">
        <v>1</v>
      </c>
      <c r="G42" s="6">
        <f t="shared" si="1"/>
        <v>0</v>
      </c>
      <c r="H42" s="8"/>
      <c r="I42" s="6">
        <f t="shared" si="2"/>
        <v>0</v>
      </c>
      <c r="J42" s="8"/>
      <c r="K42" s="6">
        <f t="shared" si="3"/>
        <v>0</v>
      </c>
      <c r="L42" s="8"/>
      <c r="M42" s="45">
        <f t="shared" si="4"/>
        <v>0.2</v>
      </c>
      <c r="N42" s="44" t="str">
        <f t="shared" si="5"/>
        <v>DOWN</v>
      </c>
    </row>
    <row r="43" spans="1:14" x14ac:dyDescent="0.25">
      <c r="A43" s="5" t="s">
        <v>82</v>
      </c>
      <c r="B43" s="5" t="s">
        <v>67</v>
      </c>
      <c r="C43" s="6">
        <f t="shared" si="7"/>
        <v>0</v>
      </c>
      <c r="D43" s="8"/>
      <c r="E43" s="6">
        <f t="shared" si="7"/>
        <v>0</v>
      </c>
      <c r="F43" s="8"/>
      <c r="G43" s="6">
        <f t="shared" si="1"/>
        <v>3.6443148688046647E-4</v>
      </c>
      <c r="H43" s="7">
        <v>1</v>
      </c>
      <c r="I43" s="6">
        <f t="shared" si="2"/>
        <v>0</v>
      </c>
      <c r="J43" s="8"/>
      <c r="K43" s="6">
        <f t="shared" si="3"/>
        <v>0</v>
      </c>
      <c r="L43" s="8"/>
      <c r="M43" s="45">
        <f t="shared" si="4"/>
        <v>0.2</v>
      </c>
      <c r="N43" s="44" t="str">
        <f t="shared" si="5"/>
        <v>DOWN</v>
      </c>
    </row>
    <row r="44" spans="1:14" x14ac:dyDescent="0.25">
      <c r="A44" s="5" t="s">
        <v>83</v>
      </c>
      <c r="B44" s="5" t="s">
        <v>67</v>
      </c>
      <c r="C44" s="6">
        <f t="shared" si="7"/>
        <v>7.4046649389115145E-3</v>
      </c>
      <c r="D44" s="7">
        <v>20</v>
      </c>
      <c r="E44" s="6">
        <f t="shared" si="7"/>
        <v>1.2015104703055269E-2</v>
      </c>
      <c r="F44" s="7">
        <v>35</v>
      </c>
      <c r="G44" s="6">
        <f t="shared" si="1"/>
        <v>9.1107871720116623E-3</v>
      </c>
      <c r="H44" s="7">
        <v>25</v>
      </c>
      <c r="I44" s="6">
        <f t="shared" si="2"/>
        <v>6.5466448445171853E-3</v>
      </c>
      <c r="J44" s="7">
        <v>16</v>
      </c>
      <c r="K44" s="6">
        <f t="shared" si="3"/>
        <v>8.5324232081911266E-3</v>
      </c>
      <c r="L44" s="7">
        <v>20</v>
      </c>
      <c r="M44" s="45">
        <f t="shared" si="4"/>
        <v>23.2</v>
      </c>
      <c r="N44" s="44" t="str">
        <f t="shared" si="5"/>
        <v>DOWN</v>
      </c>
    </row>
    <row r="45" spans="1:14" x14ac:dyDescent="0.25">
      <c r="A45" s="5" t="s">
        <v>84</v>
      </c>
      <c r="B45" s="5" t="s">
        <v>85</v>
      </c>
      <c r="C45" s="6">
        <f t="shared" si="7"/>
        <v>3.7023324694557573E-3</v>
      </c>
      <c r="D45" s="7">
        <v>10</v>
      </c>
      <c r="E45" s="6">
        <f t="shared" si="7"/>
        <v>2.0597322348094747E-3</v>
      </c>
      <c r="F45" s="7">
        <v>6</v>
      </c>
      <c r="G45" s="6">
        <f t="shared" si="1"/>
        <v>0</v>
      </c>
      <c r="H45" s="8"/>
      <c r="I45" s="6">
        <f t="shared" si="2"/>
        <v>6.1374795417348605E-3</v>
      </c>
      <c r="J45" s="7">
        <v>15</v>
      </c>
      <c r="K45" s="6">
        <f t="shared" si="3"/>
        <v>0</v>
      </c>
      <c r="L45" s="8"/>
      <c r="M45" s="45">
        <f t="shared" si="4"/>
        <v>6.2</v>
      </c>
      <c r="N45" s="44" t="str">
        <f t="shared" si="5"/>
        <v>DOWN</v>
      </c>
    </row>
    <row r="46" spans="1:14" x14ac:dyDescent="0.25">
      <c r="A46" s="5" t="s">
        <v>86</v>
      </c>
      <c r="B46" s="5" t="s">
        <v>85</v>
      </c>
      <c r="C46" s="6">
        <f t="shared" si="7"/>
        <v>2.9618659755646058E-3</v>
      </c>
      <c r="D46" s="7">
        <v>8</v>
      </c>
      <c r="E46" s="6">
        <f t="shared" si="7"/>
        <v>3.4328870580157913E-3</v>
      </c>
      <c r="F46" s="7">
        <v>10</v>
      </c>
      <c r="G46" s="6">
        <f t="shared" si="1"/>
        <v>0</v>
      </c>
      <c r="H46" s="8"/>
      <c r="I46" s="6">
        <f t="shared" si="2"/>
        <v>2.4549918166939444E-3</v>
      </c>
      <c r="J46" s="7">
        <v>6</v>
      </c>
      <c r="K46" s="6">
        <f t="shared" si="3"/>
        <v>7.6791808873720134E-3</v>
      </c>
      <c r="L46" s="7">
        <v>18</v>
      </c>
      <c r="M46" s="45">
        <f t="shared" si="4"/>
        <v>8.4</v>
      </c>
      <c r="N46" s="44" t="str">
        <f t="shared" si="5"/>
        <v>UP</v>
      </c>
    </row>
    <row r="47" spans="1:14" x14ac:dyDescent="0.25">
      <c r="A47" s="5" t="s">
        <v>62</v>
      </c>
      <c r="B47" s="5" t="s">
        <v>85</v>
      </c>
      <c r="C47" s="6">
        <f t="shared" si="7"/>
        <v>4.813032210292484E-3</v>
      </c>
      <c r="D47" s="7">
        <v>13</v>
      </c>
      <c r="E47" s="6">
        <f t="shared" si="7"/>
        <v>4.4627531754205287E-3</v>
      </c>
      <c r="F47" s="7">
        <v>13</v>
      </c>
      <c r="G47" s="6">
        <f t="shared" si="1"/>
        <v>4.3731778425655978E-3</v>
      </c>
      <c r="H47" s="7">
        <v>12</v>
      </c>
      <c r="I47" s="6">
        <f t="shared" si="2"/>
        <v>5.7283142389525366E-3</v>
      </c>
      <c r="J47" s="7">
        <v>14</v>
      </c>
      <c r="K47" s="6">
        <f t="shared" si="3"/>
        <v>3.4129692832764505E-3</v>
      </c>
      <c r="L47" s="7">
        <v>8</v>
      </c>
      <c r="M47" s="45">
        <f t="shared" si="4"/>
        <v>12</v>
      </c>
      <c r="N47" s="44" t="str">
        <f t="shared" si="5"/>
        <v>DOWN</v>
      </c>
    </row>
    <row r="48" spans="1:14" x14ac:dyDescent="0.25">
      <c r="A48" s="5" t="s">
        <v>82</v>
      </c>
      <c r="B48" s="5" t="s">
        <v>85</v>
      </c>
      <c r="C48" s="6">
        <f t="shared" si="7"/>
        <v>3.1469825990373936E-2</v>
      </c>
      <c r="D48" s="7">
        <v>85</v>
      </c>
      <c r="E48" s="6">
        <f t="shared" si="7"/>
        <v>2.6776519052523172E-2</v>
      </c>
      <c r="F48" s="7">
        <v>78</v>
      </c>
      <c r="G48" s="6">
        <f t="shared" si="1"/>
        <v>1.2755102040816327E-2</v>
      </c>
      <c r="H48" s="7">
        <v>35</v>
      </c>
      <c r="I48" s="6">
        <f t="shared" si="2"/>
        <v>1.104746317512275E-2</v>
      </c>
      <c r="J48" s="7">
        <v>27</v>
      </c>
      <c r="K48" s="6">
        <f t="shared" si="3"/>
        <v>2.773037542662116E-2</v>
      </c>
      <c r="L48" s="7">
        <v>65</v>
      </c>
      <c r="M48" s="45">
        <f t="shared" si="4"/>
        <v>58</v>
      </c>
      <c r="N48" s="44" t="str">
        <f t="shared" si="5"/>
        <v>UP</v>
      </c>
    </row>
    <row r="49" spans="1:14" x14ac:dyDescent="0.25">
      <c r="A49" s="5" t="s">
        <v>37</v>
      </c>
      <c r="B49" s="5" t="s">
        <v>87</v>
      </c>
      <c r="C49" s="6">
        <f t="shared" si="7"/>
        <v>2.9618659755646058E-3</v>
      </c>
      <c r="D49" s="7">
        <v>8</v>
      </c>
      <c r="E49" s="6">
        <f t="shared" si="7"/>
        <v>6.865774116031583E-4</v>
      </c>
      <c r="F49" s="7">
        <v>2</v>
      </c>
      <c r="G49" s="6">
        <f t="shared" si="1"/>
        <v>1.8221574344023323E-3</v>
      </c>
      <c r="H49" s="7">
        <v>5</v>
      </c>
      <c r="I49" s="6">
        <f t="shared" si="2"/>
        <v>8.1833060556464818E-3</v>
      </c>
      <c r="J49" s="7">
        <v>20</v>
      </c>
      <c r="K49" s="6">
        <f t="shared" si="3"/>
        <v>4.2662116040955633E-3</v>
      </c>
      <c r="L49" s="7">
        <v>10</v>
      </c>
      <c r="M49" s="45">
        <f t="shared" si="4"/>
        <v>9</v>
      </c>
      <c r="N49" s="44" t="str">
        <f t="shared" si="5"/>
        <v>UP</v>
      </c>
    </row>
    <row r="50" spans="1:14" x14ac:dyDescent="0.25">
      <c r="A50" s="5" t="s">
        <v>38</v>
      </c>
      <c r="B50" s="5" t="s">
        <v>88</v>
      </c>
      <c r="C50" s="6">
        <f t="shared" si="7"/>
        <v>0</v>
      </c>
      <c r="D50" s="8"/>
      <c r="E50" s="6">
        <f t="shared" si="7"/>
        <v>0</v>
      </c>
      <c r="F50" s="8"/>
      <c r="G50" s="6">
        <f t="shared" si="1"/>
        <v>3.6443148688046647E-4</v>
      </c>
      <c r="H50" s="7">
        <v>1</v>
      </c>
      <c r="I50" s="6">
        <f t="shared" si="2"/>
        <v>0</v>
      </c>
      <c r="J50" s="8"/>
      <c r="K50" s="6">
        <f t="shared" si="3"/>
        <v>0</v>
      </c>
      <c r="L50" s="8"/>
      <c r="M50" s="45">
        <f t="shared" si="4"/>
        <v>0.2</v>
      </c>
      <c r="N50" s="44" t="str">
        <f t="shared" si="5"/>
        <v>DOWN</v>
      </c>
    </row>
    <row r="51" spans="1:14" x14ac:dyDescent="0.25">
      <c r="A51" s="5" t="s">
        <v>9</v>
      </c>
      <c r="B51" s="1"/>
      <c r="C51" s="6">
        <f t="shared" si="7"/>
        <v>1</v>
      </c>
      <c r="D51" s="1">
        <f t="shared" ref="D51:L51" si="8">SUM(D3:D50)</f>
        <v>2701</v>
      </c>
      <c r="E51" s="6">
        <f t="shared" si="7"/>
        <v>1</v>
      </c>
      <c r="F51" s="1">
        <f t="shared" si="8"/>
        <v>2913</v>
      </c>
      <c r="G51" s="6">
        <f t="shared" si="1"/>
        <v>1</v>
      </c>
      <c r="H51" s="1">
        <f t="shared" si="8"/>
        <v>2744</v>
      </c>
      <c r="I51" s="6">
        <f t="shared" si="2"/>
        <v>1</v>
      </c>
      <c r="J51" s="1">
        <f t="shared" si="8"/>
        <v>2444</v>
      </c>
      <c r="K51" s="6">
        <f t="shared" si="3"/>
        <v>1</v>
      </c>
      <c r="L51" s="1">
        <f t="shared" si="8"/>
        <v>2344</v>
      </c>
      <c r="M51" s="45">
        <f t="shared" si="4"/>
        <v>2629.2</v>
      </c>
      <c r="N51" s="44" t="str">
        <f t="shared" si="5"/>
        <v>DOWN</v>
      </c>
    </row>
  </sheetData>
  <pageMargins left="0.7" right="0.7" top="0.75" bottom="0.75" header="0.3" footer="0.3"/>
  <pageSetup scale="6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/>
  </sheetViews>
  <sheetFormatPr defaultRowHeight="15" x14ac:dyDescent="0.25"/>
  <cols>
    <col min="1" max="1" width="31.7109375" style="46" customWidth="1"/>
    <col min="2" max="2" width="11.5703125" style="47" bestFit="1" customWidth="1"/>
    <col min="4" max="4" width="9.140625" style="47"/>
    <col min="6" max="6" width="9.140625" style="47"/>
    <col min="8" max="8" width="9.140625" style="47"/>
    <col min="10" max="10" width="9.140625" style="47"/>
  </cols>
  <sheetData>
    <row r="1" spans="1:11" x14ac:dyDescent="0.25">
      <c r="A1" s="53" t="s">
        <v>137</v>
      </c>
    </row>
    <row r="2" spans="1:11" x14ac:dyDescent="0.25">
      <c r="A2" s="68" t="s">
        <v>90</v>
      </c>
      <c r="B2" s="13" t="s">
        <v>1</v>
      </c>
      <c r="C2" s="14" t="s">
        <v>30</v>
      </c>
      <c r="D2" s="13" t="s">
        <v>2</v>
      </c>
      <c r="E2" s="14" t="s">
        <v>30</v>
      </c>
      <c r="F2" s="13" t="s">
        <v>3</v>
      </c>
      <c r="G2" s="14" t="s">
        <v>30</v>
      </c>
      <c r="H2" s="13" t="s">
        <v>4</v>
      </c>
      <c r="I2" s="14" t="s">
        <v>30</v>
      </c>
      <c r="J2" s="13" t="s">
        <v>5</v>
      </c>
      <c r="K2" s="14" t="s">
        <v>30</v>
      </c>
    </row>
    <row r="3" spans="1:11" x14ac:dyDescent="0.25">
      <c r="A3" s="48" t="s">
        <v>10</v>
      </c>
      <c r="B3" s="49">
        <f>C3/C3</f>
        <v>1</v>
      </c>
      <c r="C3" s="1">
        <v>650</v>
      </c>
      <c r="D3" s="49">
        <f>E3/E3</f>
        <v>1</v>
      </c>
      <c r="E3" s="1">
        <v>743</v>
      </c>
      <c r="F3" s="49">
        <f>G3/G3</f>
        <v>1</v>
      </c>
      <c r="G3" s="1">
        <v>700</v>
      </c>
      <c r="H3" s="49">
        <f>I3/I3</f>
        <v>1</v>
      </c>
      <c r="I3" s="1">
        <v>481</v>
      </c>
      <c r="J3" s="49">
        <f>K3/K3</f>
        <v>1</v>
      </c>
      <c r="K3" s="1">
        <v>558</v>
      </c>
    </row>
    <row r="4" spans="1:11" x14ac:dyDescent="0.25">
      <c r="A4" s="69" t="s">
        <v>15</v>
      </c>
      <c r="B4" s="13" t="s">
        <v>1</v>
      </c>
      <c r="C4" s="14" t="s">
        <v>30</v>
      </c>
      <c r="D4" s="13" t="s">
        <v>2</v>
      </c>
      <c r="E4" s="14" t="s">
        <v>30</v>
      </c>
      <c r="F4" s="13" t="s">
        <v>3</v>
      </c>
      <c r="G4" s="14" t="s">
        <v>30</v>
      </c>
      <c r="H4" s="13" t="s">
        <v>4</v>
      </c>
      <c r="I4" s="14" t="s">
        <v>30</v>
      </c>
      <c r="J4" s="13" t="s">
        <v>5</v>
      </c>
      <c r="K4" s="14" t="s">
        <v>30</v>
      </c>
    </row>
    <row r="5" spans="1:11" x14ac:dyDescent="0.25">
      <c r="A5" s="50" t="s">
        <v>11</v>
      </c>
      <c r="B5" s="51">
        <f>C5/C$3</f>
        <v>0.19230769230769232</v>
      </c>
      <c r="C5" s="52">
        <v>125</v>
      </c>
      <c r="D5" s="51">
        <f>E5/E$3</f>
        <v>0.21938088829071331</v>
      </c>
      <c r="E5" s="52">
        <v>163</v>
      </c>
      <c r="F5" s="51">
        <f>G5/G$3</f>
        <v>0.17142857142857143</v>
      </c>
      <c r="G5" s="52">
        <v>120</v>
      </c>
      <c r="H5" s="51">
        <f>I5/I$3</f>
        <v>0.11226611226611227</v>
      </c>
      <c r="I5" s="52">
        <v>54</v>
      </c>
      <c r="J5" s="51">
        <f>K5/K$3</f>
        <v>0.1039426523297491</v>
      </c>
      <c r="K5" s="52">
        <v>58</v>
      </c>
    </row>
    <row r="6" spans="1:11" x14ac:dyDescent="0.25">
      <c r="A6" s="50" t="s">
        <v>12</v>
      </c>
      <c r="B6" s="51">
        <f t="shared" ref="B6:D9" si="0">C6/C$3</f>
        <v>7.8461538461538458E-2</v>
      </c>
      <c r="C6" s="52">
        <v>51</v>
      </c>
      <c r="D6" s="51">
        <f t="shared" si="0"/>
        <v>5.2489905787348586E-2</v>
      </c>
      <c r="E6" s="52">
        <v>39</v>
      </c>
      <c r="F6" s="51">
        <f t="shared" ref="F6:F9" si="1">G6/G$3</f>
        <v>9.285714285714286E-2</v>
      </c>
      <c r="G6" s="52">
        <v>65</v>
      </c>
      <c r="H6" s="51">
        <f t="shared" ref="H6:H9" si="2">I6/I$3</f>
        <v>8.1081081081081086E-2</v>
      </c>
      <c r="I6" s="52">
        <v>39</v>
      </c>
      <c r="J6" s="51">
        <f t="shared" ref="J6:J9" si="3">K6/K$3</f>
        <v>7.1684587813620068E-2</v>
      </c>
      <c r="K6" s="52">
        <v>40</v>
      </c>
    </row>
    <row r="7" spans="1:11" x14ac:dyDescent="0.25">
      <c r="A7" s="50" t="s">
        <v>13</v>
      </c>
      <c r="B7" s="51">
        <f t="shared" si="0"/>
        <v>0.20153846153846153</v>
      </c>
      <c r="C7" s="52">
        <v>131</v>
      </c>
      <c r="D7" s="51">
        <f t="shared" si="0"/>
        <v>0.16419919246298789</v>
      </c>
      <c r="E7" s="52">
        <v>122</v>
      </c>
      <c r="F7" s="51">
        <f t="shared" si="1"/>
        <v>0.23857142857142857</v>
      </c>
      <c r="G7" s="52">
        <v>167</v>
      </c>
      <c r="H7" s="51">
        <f t="shared" si="2"/>
        <v>0.21621621621621623</v>
      </c>
      <c r="I7" s="52">
        <v>104</v>
      </c>
      <c r="J7" s="51">
        <f t="shared" si="3"/>
        <v>0.25627240143369173</v>
      </c>
      <c r="K7" s="52">
        <v>143</v>
      </c>
    </row>
    <row r="8" spans="1:11" x14ac:dyDescent="0.25">
      <c r="A8" s="50" t="s">
        <v>14</v>
      </c>
      <c r="B8" s="51">
        <f t="shared" si="0"/>
        <v>0.44615384615384618</v>
      </c>
      <c r="C8" s="52">
        <v>290</v>
      </c>
      <c r="D8" s="51">
        <f t="shared" si="0"/>
        <v>0.477792732166891</v>
      </c>
      <c r="E8" s="52">
        <v>355</v>
      </c>
      <c r="F8" s="51">
        <f t="shared" si="1"/>
        <v>0.40285714285714286</v>
      </c>
      <c r="G8" s="52">
        <v>282</v>
      </c>
      <c r="H8" s="51">
        <f t="shared" si="2"/>
        <v>0.46569646569646572</v>
      </c>
      <c r="I8" s="52">
        <v>224</v>
      </c>
      <c r="J8" s="51">
        <f t="shared" si="3"/>
        <v>0.46594982078853048</v>
      </c>
      <c r="K8" s="52">
        <v>260</v>
      </c>
    </row>
    <row r="9" spans="1:11" x14ac:dyDescent="0.25">
      <c r="A9" s="50" t="s">
        <v>19</v>
      </c>
      <c r="B9" s="51">
        <f t="shared" si="0"/>
        <v>8.1538461538461532E-2</v>
      </c>
      <c r="C9" s="52">
        <v>53</v>
      </c>
      <c r="D9" s="51">
        <f t="shared" si="0"/>
        <v>8.613728129205922E-2</v>
      </c>
      <c r="E9" s="52">
        <v>64</v>
      </c>
      <c r="F9" s="51">
        <f t="shared" si="1"/>
        <v>9.4285714285714292E-2</v>
      </c>
      <c r="G9" s="52">
        <v>66</v>
      </c>
      <c r="H9" s="51">
        <f t="shared" si="2"/>
        <v>0.12474012474012475</v>
      </c>
      <c r="I9" s="52">
        <v>60</v>
      </c>
      <c r="J9" s="51">
        <f t="shared" si="3"/>
        <v>0.10215053763440861</v>
      </c>
      <c r="K9" s="52">
        <v>57</v>
      </c>
    </row>
    <row r="10" spans="1:11" x14ac:dyDescent="0.25">
      <c r="A10" s="69" t="s">
        <v>96</v>
      </c>
      <c r="B10" s="13" t="s">
        <v>1</v>
      </c>
      <c r="C10" s="14" t="s">
        <v>30</v>
      </c>
      <c r="D10" s="13" t="s">
        <v>2</v>
      </c>
      <c r="E10" s="14" t="s">
        <v>30</v>
      </c>
      <c r="F10" s="13" t="s">
        <v>3</v>
      </c>
      <c r="G10" s="14" t="s">
        <v>30</v>
      </c>
      <c r="H10" s="13" t="s">
        <v>4</v>
      </c>
      <c r="I10" s="14" t="s">
        <v>30</v>
      </c>
      <c r="J10" s="13" t="s">
        <v>5</v>
      </c>
      <c r="K10" s="14" t="s">
        <v>30</v>
      </c>
    </row>
    <row r="11" spans="1:11" x14ac:dyDescent="0.25">
      <c r="A11" s="50" t="s">
        <v>105</v>
      </c>
      <c r="B11" s="51">
        <f>C11/C$3</f>
        <v>0.89230769230769236</v>
      </c>
      <c r="C11" s="52">
        <v>580</v>
      </c>
      <c r="D11" s="51">
        <f>E11/E$3</f>
        <v>0.76446837146702562</v>
      </c>
      <c r="E11" s="52">
        <v>568</v>
      </c>
      <c r="F11" s="51">
        <f>G11/G$3</f>
        <v>0.74142857142857144</v>
      </c>
      <c r="G11" s="52">
        <v>519</v>
      </c>
      <c r="H11" s="51">
        <f>I11/I$3</f>
        <v>0.71309771309771308</v>
      </c>
      <c r="I11" s="52">
        <v>343</v>
      </c>
      <c r="J11" s="51">
        <f>K11/K$3</f>
        <v>0.77419354838709675</v>
      </c>
      <c r="K11" s="52">
        <v>432</v>
      </c>
    </row>
    <row r="12" spans="1:11" x14ac:dyDescent="0.25">
      <c r="A12" s="50" t="s">
        <v>18</v>
      </c>
      <c r="B12" s="51">
        <f>C12/C$3</f>
        <v>0.1076923076923077</v>
      </c>
      <c r="C12" s="52">
        <v>70</v>
      </c>
      <c r="D12" s="51">
        <f>E12/E$3</f>
        <v>0.23553162853297444</v>
      </c>
      <c r="E12" s="52">
        <v>175</v>
      </c>
      <c r="F12" s="51">
        <f>G12/G$3</f>
        <v>0.25857142857142856</v>
      </c>
      <c r="G12" s="52">
        <v>181</v>
      </c>
      <c r="H12" s="51">
        <f>I12/I$3</f>
        <v>0.28690228690228692</v>
      </c>
      <c r="I12" s="52">
        <v>138</v>
      </c>
      <c r="J12" s="51">
        <f>K12/K$3</f>
        <v>0.22580645161290322</v>
      </c>
      <c r="K12" s="52">
        <v>126</v>
      </c>
    </row>
    <row r="13" spans="1:11" x14ac:dyDescent="0.25">
      <c r="A13" s="69" t="s">
        <v>20</v>
      </c>
      <c r="B13" s="13" t="s">
        <v>1</v>
      </c>
      <c r="C13" s="14" t="s">
        <v>30</v>
      </c>
      <c r="D13" s="13" t="s">
        <v>2</v>
      </c>
      <c r="E13" s="14" t="s">
        <v>30</v>
      </c>
      <c r="F13" s="13" t="s">
        <v>3</v>
      </c>
      <c r="G13" s="14" t="s">
        <v>30</v>
      </c>
      <c r="H13" s="13" t="s">
        <v>4</v>
      </c>
      <c r="I13" s="14" t="s">
        <v>30</v>
      </c>
      <c r="J13" s="13" t="s">
        <v>5</v>
      </c>
      <c r="K13" s="14" t="s">
        <v>30</v>
      </c>
    </row>
    <row r="14" spans="1:11" x14ac:dyDescent="0.25">
      <c r="A14" s="50" t="s">
        <v>21</v>
      </c>
      <c r="B14" s="51">
        <f>C14/C$3</f>
        <v>0.20923076923076922</v>
      </c>
      <c r="C14" s="52">
        <v>136</v>
      </c>
      <c r="D14" s="51">
        <f>E14/E$3</f>
        <v>0.24226110363391656</v>
      </c>
      <c r="E14" s="52">
        <v>180</v>
      </c>
      <c r="F14" s="51">
        <f>G14/G$3</f>
        <v>0.19857142857142857</v>
      </c>
      <c r="G14" s="52">
        <v>139</v>
      </c>
      <c r="H14" s="51">
        <f>I14/I$3</f>
        <v>0.13097713097713098</v>
      </c>
      <c r="I14" s="52">
        <v>63</v>
      </c>
      <c r="J14" s="51">
        <f>K14/K$3</f>
        <v>0.12544802867383512</v>
      </c>
      <c r="K14" s="52">
        <v>70</v>
      </c>
    </row>
    <row r="15" spans="1:11" x14ac:dyDescent="0.25">
      <c r="A15" s="50" t="s">
        <v>22</v>
      </c>
      <c r="B15" s="51">
        <f t="shared" ref="B15:D18" si="4">C15/C$3</f>
        <v>8.1538461538461532E-2</v>
      </c>
      <c r="C15" s="52">
        <v>53</v>
      </c>
      <c r="D15" s="51">
        <f t="shared" si="4"/>
        <v>6.0565275908479141E-2</v>
      </c>
      <c r="E15" s="52">
        <v>45</v>
      </c>
      <c r="F15" s="51">
        <f t="shared" ref="F15:F18" si="5">G15/G$3</f>
        <v>0.10714285714285714</v>
      </c>
      <c r="G15" s="52">
        <v>75</v>
      </c>
      <c r="H15" s="51">
        <f t="shared" ref="H15:H18" si="6">I15/I$3</f>
        <v>9.1476091476091481E-2</v>
      </c>
      <c r="I15" s="52">
        <v>44</v>
      </c>
      <c r="J15" s="51">
        <f t="shared" ref="J15:J18" si="7">K15/K$3</f>
        <v>8.2437275985663083E-2</v>
      </c>
      <c r="K15" s="52">
        <v>46</v>
      </c>
    </row>
    <row r="16" spans="1:11" x14ac:dyDescent="0.25">
      <c r="A16" s="50" t="s">
        <v>23</v>
      </c>
      <c r="B16" s="51">
        <f t="shared" si="4"/>
        <v>6.1538461538461538E-3</v>
      </c>
      <c r="C16" s="52">
        <v>4</v>
      </c>
      <c r="D16" s="51">
        <f t="shared" si="4"/>
        <v>4.0376850605652759E-3</v>
      </c>
      <c r="E16" s="52">
        <v>3</v>
      </c>
      <c r="F16" s="51">
        <f t="shared" si="5"/>
        <v>1.4285714285714286E-3</v>
      </c>
      <c r="G16" s="52">
        <v>1</v>
      </c>
      <c r="H16" s="51">
        <f t="shared" si="6"/>
        <v>2.0790020790020791E-2</v>
      </c>
      <c r="I16" s="52">
        <v>10</v>
      </c>
      <c r="J16" s="51">
        <f t="shared" si="7"/>
        <v>1.2544802867383513E-2</v>
      </c>
      <c r="K16" s="52">
        <v>7</v>
      </c>
    </row>
    <row r="17" spans="1:11" x14ac:dyDescent="0.25">
      <c r="A17" s="50" t="s">
        <v>24</v>
      </c>
      <c r="B17" s="51">
        <f t="shared" si="4"/>
        <v>0.61538461538461542</v>
      </c>
      <c r="C17" s="52">
        <v>400</v>
      </c>
      <c r="D17" s="51">
        <f t="shared" si="4"/>
        <v>0.58546433378196505</v>
      </c>
      <c r="E17" s="52">
        <v>435</v>
      </c>
      <c r="F17" s="51">
        <f t="shared" si="5"/>
        <v>0.5842857142857143</v>
      </c>
      <c r="G17" s="52">
        <v>409</v>
      </c>
      <c r="H17" s="51">
        <f t="shared" si="6"/>
        <v>0.62993762993762992</v>
      </c>
      <c r="I17" s="52">
        <v>303</v>
      </c>
      <c r="J17" s="51">
        <f t="shared" si="7"/>
        <v>0.67025089605734767</v>
      </c>
      <c r="K17" s="52">
        <v>374</v>
      </c>
    </row>
    <row r="18" spans="1:11" x14ac:dyDescent="0.25">
      <c r="A18" s="50" t="s">
        <v>25</v>
      </c>
      <c r="B18" s="51">
        <f t="shared" si="4"/>
        <v>8.7692307692307694E-2</v>
      </c>
      <c r="C18" s="52">
        <v>57</v>
      </c>
      <c r="D18" s="51">
        <f t="shared" si="4"/>
        <v>0.10767160161507403</v>
      </c>
      <c r="E18" s="52">
        <v>80</v>
      </c>
      <c r="F18" s="51">
        <f t="shared" si="5"/>
        <v>0.10857142857142857</v>
      </c>
      <c r="G18" s="52">
        <v>76</v>
      </c>
      <c r="H18" s="51">
        <f t="shared" si="6"/>
        <v>0.12681912681912683</v>
      </c>
      <c r="I18" s="52">
        <v>61</v>
      </c>
      <c r="J18" s="51">
        <f t="shared" si="7"/>
        <v>0.10931899641577061</v>
      </c>
      <c r="K18" s="52">
        <v>61</v>
      </c>
    </row>
    <row r="19" spans="1:11" x14ac:dyDescent="0.25">
      <c r="A19" s="69" t="s">
        <v>91</v>
      </c>
      <c r="B19" s="13" t="s">
        <v>1</v>
      </c>
      <c r="C19" s="14" t="s">
        <v>30</v>
      </c>
      <c r="D19" s="13" t="s">
        <v>2</v>
      </c>
      <c r="E19" s="14" t="s">
        <v>30</v>
      </c>
      <c r="F19" s="13" t="s">
        <v>3</v>
      </c>
      <c r="G19" s="14" t="s">
        <v>30</v>
      </c>
      <c r="H19" s="13" t="s">
        <v>4</v>
      </c>
      <c r="I19" s="14" t="s">
        <v>30</v>
      </c>
      <c r="J19" s="13" t="s">
        <v>5</v>
      </c>
      <c r="K19" s="14" t="s">
        <v>30</v>
      </c>
    </row>
    <row r="20" spans="1:11" x14ac:dyDescent="0.25">
      <c r="A20" s="50" t="s">
        <v>26</v>
      </c>
      <c r="B20" s="51">
        <f>C20/C$3</f>
        <v>3.0769230769230771E-2</v>
      </c>
      <c r="C20" s="52">
        <v>20</v>
      </c>
      <c r="D20" s="51">
        <f>E20/E$3</f>
        <v>2.826379542395693E-2</v>
      </c>
      <c r="E20" s="52">
        <v>21</v>
      </c>
      <c r="F20" s="51">
        <f>G20/G$3</f>
        <v>4.2857142857142858E-2</v>
      </c>
      <c r="G20" s="52">
        <v>30</v>
      </c>
      <c r="H20" s="51">
        <f>I20/I$3</f>
        <v>3.1185031185031187E-2</v>
      </c>
      <c r="I20" s="52">
        <v>15</v>
      </c>
      <c r="J20" s="51">
        <f>K20/K$3</f>
        <v>5.5555555555555552E-2</v>
      </c>
      <c r="K20" s="52">
        <v>31</v>
      </c>
    </row>
    <row r="21" spans="1:11" x14ac:dyDescent="0.25">
      <c r="A21" s="50" t="s">
        <v>27</v>
      </c>
      <c r="B21" s="51">
        <f t="shared" ref="B21:D23" si="8">C21/C$3</f>
        <v>0.94153846153846155</v>
      </c>
      <c r="C21" s="52">
        <v>612</v>
      </c>
      <c r="D21" s="51">
        <f t="shared" si="8"/>
        <v>0.94751009421265142</v>
      </c>
      <c r="E21" s="52">
        <v>704</v>
      </c>
      <c r="F21" s="51">
        <f t="shared" ref="F21:F23" si="9">G21/G$3</f>
        <v>0.93714285714285717</v>
      </c>
      <c r="G21" s="52">
        <v>656</v>
      </c>
      <c r="H21" s="51">
        <f t="shared" ref="H21:H23" si="10">I21/I$3</f>
        <v>0.9355509355509356</v>
      </c>
      <c r="I21" s="52">
        <v>450</v>
      </c>
      <c r="J21" s="51">
        <f t="shared" ref="J21:J23" si="11">K21/K$3</f>
        <v>0.93369175627240142</v>
      </c>
      <c r="K21" s="52">
        <v>521</v>
      </c>
    </row>
    <row r="22" spans="1:11" x14ac:dyDescent="0.25">
      <c r="A22" s="50" t="s">
        <v>28</v>
      </c>
      <c r="B22" s="51">
        <f t="shared" si="8"/>
        <v>2.3076923076923078E-2</v>
      </c>
      <c r="C22" s="52">
        <v>15</v>
      </c>
      <c r="D22" s="51">
        <f t="shared" si="8"/>
        <v>1.8842530282637954E-2</v>
      </c>
      <c r="E22" s="52">
        <v>14</v>
      </c>
      <c r="F22" s="51">
        <f t="shared" si="9"/>
        <v>1.8571428571428572E-2</v>
      </c>
      <c r="G22" s="52">
        <v>13</v>
      </c>
      <c r="H22" s="51">
        <f t="shared" si="10"/>
        <v>2.4948024948024949E-2</v>
      </c>
      <c r="I22" s="52">
        <v>12</v>
      </c>
      <c r="J22" s="51">
        <f t="shared" si="11"/>
        <v>7.1684587813620072E-3</v>
      </c>
      <c r="K22" s="52">
        <v>4</v>
      </c>
    </row>
    <row r="23" spans="1:11" x14ac:dyDescent="0.25">
      <c r="A23" s="50" t="s">
        <v>29</v>
      </c>
      <c r="B23" s="51">
        <f t="shared" si="8"/>
        <v>4.6153846153846158E-3</v>
      </c>
      <c r="C23" s="52">
        <v>3</v>
      </c>
      <c r="D23" s="51">
        <f t="shared" si="8"/>
        <v>5.3835800807537013E-3</v>
      </c>
      <c r="E23" s="52">
        <v>4</v>
      </c>
      <c r="F23" s="51">
        <f t="shared" si="9"/>
        <v>1.4285714285714286E-3</v>
      </c>
      <c r="G23" s="52">
        <v>1</v>
      </c>
      <c r="H23" s="51">
        <f t="shared" si="10"/>
        <v>8.3160083160083165E-3</v>
      </c>
      <c r="I23" s="52">
        <v>4</v>
      </c>
      <c r="J23" s="51">
        <f t="shared" si="11"/>
        <v>3.5842293906810036E-3</v>
      </c>
      <c r="K23" s="52">
        <v>2</v>
      </c>
    </row>
    <row r="24" spans="1:11" x14ac:dyDescent="0.25">
      <c r="A24" s="69" t="s">
        <v>92</v>
      </c>
      <c r="B24" s="13" t="s">
        <v>1</v>
      </c>
      <c r="C24" s="14" t="s">
        <v>30</v>
      </c>
      <c r="D24" s="13" t="s">
        <v>2</v>
      </c>
      <c r="E24" s="14" t="s">
        <v>30</v>
      </c>
      <c r="F24" s="13" t="s">
        <v>3</v>
      </c>
      <c r="G24" s="14" t="s">
        <v>30</v>
      </c>
      <c r="H24" s="13" t="s">
        <v>4</v>
      </c>
      <c r="I24" s="14" t="s">
        <v>30</v>
      </c>
      <c r="J24" s="13" t="s">
        <v>5</v>
      </c>
      <c r="K24" s="14" t="s">
        <v>30</v>
      </c>
    </row>
    <row r="25" spans="1:11" x14ac:dyDescent="0.25">
      <c r="A25" s="50" t="s">
        <v>31</v>
      </c>
      <c r="B25" s="51">
        <f>C25/C$3</f>
        <v>5.2307692307692305E-2</v>
      </c>
      <c r="C25" s="52">
        <v>34</v>
      </c>
      <c r="D25" s="51">
        <f>E25/E$3</f>
        <v>6.3257065948855995E-2</v>
      </c>
      <c r="E25" s="52">
        <v>47</v>
      </c>
      <c r="F25" s="51">
        <f>G25/G$3</f>
        <v>4.2857142857142858E-2</v>
      </c>
      <c r="G25" s="52">
        <v>30</v>
      </c>
      <c r="H25" s="51">
        <f>I25/I$3</f>
        <v>2.4948024948024949E-2</v>
      </c>
      <c r="I25" s="52">
        <v>12</v>
      </c>
      <c r="J25" s="51">
        <f>K25/K$3</f>
        <v>1.9713261648745518E-2</v>
      </c>
      <c r="K25" s="52">
        <v>11</v>
      </c>
    </row>
    <row r="26" spans="1:11" x14ac:dyDescent="0.25">
      <c r="A26" s="50" t="s">
        <v>32</v>
      </c>
      <c r="B26" s="51">
        <f t="shared" ref="B26:D29" si="12">C26/C$3</f>
        <v>0.32615384615384613</v>
      </c>
      <c r="C26" s="52">
        <v>212</v>
      </c>
      <c r="D26" s="51">
        <f t="shared" si="12"/>
        <v>0.30282637954239572</v>
      </c>
      <c r="E26" s="52">
        <v>225</v>
      </c>
      <c r="F26" s="51">
        <f t="shared" ref="F26:F29" si="13">G26/G$3</f>
        <v>0.29571428571428571</v>
      </c>
      <c r="G26" s="52">
        <v>207</v>
      </c>
      <c r="H26" s="51">
        <f t="shared" ref="H26:H29" si="14">I26/I$3</f>
        <v>0.24740124740124741</v>
      </c>
      <c r="I26" s="52">
        <v>119</v>
      </c>
      <c r="J26" s="51">
        <f t="shared" ref="J26:J29" si="15">K26/K$3</f>
        <v>0.23118279569892472</v>
      </c>
      <c r="K26" s="52">
        <v>129</v>
      </c>
    </row>
    <row r="27" spans="1:11" x14ac:dyDescent="0.25">
      <c r="A27" s="50" t="s">
        <v>33</v>
      </c>
      <c r="B27" s="51">
        <f t="shared" si="12"/>
        <v>0.18923076923076923</v>
      </c>
      <c r="C27" s="52">
        <v>123</v>
      </c>
      <c r="D27" s="51">
        <f t="shared" si="12"/>
        <v>0.24764468371467024</v>
      </c>
      <c r="E27" s="52">
        <v>184</v>
      </c>
      <c r="F27" s="51">
        <f t="shared" si="13"/>
        <v>0.21571428571428572</v>
      </c>
      <c r="G27" s="52">
        <v>151</v>
      </c>
      <c r="H27" s="51">
        <f t="shared" si="14"/>
        <v>0.20374220374220375</v>
      </c>
      <c r="I27" s="52">
        <v>98</v>
      </c>
      <c r="J27" s="51">
        <f t="shared" si="15"/>
        <v>0.1971326164874552</v>
      </c>
      <c r="K27" s="52">
        <v>110</v>
      </c>
    </row>
    <row r="28" spans="1:11" x14ac:dyDescent="0.25">
      <c r="A28" s="50" t="s">
        <v>35</v>
      </c>
      <c r="B28" s="51">
        <f t="shared" si="12"/>
        <v>0.4276923076923077</v>
      </c>
      <c r="C28" s="52">
        <v>278</v>
      </c>
      <c r="D28" s="51">
        <f t="shared" si="12"/>
        <v>0.3835800807537012</v>
      </c>
      <c r="E28" s="52">
        <v>285</v>
      </c>
      <c r="F28" s="51">
        <f t="shared" si="13"/>
        <v>0.44</v>
      </c>
      <c r="G28" s="52">
        <v>308</v>
      </c>
      <c r="H28" s="51">
        <f t="shared" si="14"/>
        <v>0.48024948024948028</v>
      </c>
      <c r="I28" s="52">
        <v>231</v>
      </c>
      <c r="J28" s="51">
        <f t="shared" si="15"/>
        <v>0.5376344086021505</v>
      </c>
      <c r="K28" s="52">
        <v>300</v>
      </c>
    </row>
    <row r="29" spans="1:11" x14ac:dyDescent="0.25">
      <c r="A29" s="50" t="s">
        <v>37</v>
      </c>
      <c r="B29" s="51">
        <f t="shared" si="12"/>
        <v>4.6153846153846158E-3</v>
      </c>
      <c r="C29" s="52">
        <v>3</v>
      </c>
      <c r="D29" s="51">
        <f t="shared" si="12"/>
        <v>2.6917900403768506E-3</v>
      </c>
      <c r="E29" s="52">
        <v>2</v>
      </c>
      <c r="F29" s="51">
        <f t="shared" si="13"/>
        <v>4.2857142857142859E-3</v>
      </c>
      <c r="G29" s="52">
        <v>3</v>
      </c>
      <c r="H29" s="51">
        <f t="shared" si="14"/>
        <v>3.9501039501039503E-2</v>
      </c>
      <c r="I29" s="52">
        <v>19</v>
      </c>
      <c r="J29" s="51">
        <f t="shared" si="15"/>
        <v>1.4336917562724014E-2</v>
      </c>
      <c r="K29" s="52">
        <v>8</v>
      </c>
    </row>
    <row r="30" spans="1:11" x14ac:dyDescent="0.25">
      <c r="A30" s="69" t="s">
        <v>98</v>
      </c>
      <c r="B30" s="13" t="s">
        <v>1</v>
      </c>
      <c r="C30" s="14" t="s">
        <v>30</v>
      </c>
      <c r="D30" s="13" t="s">
        <v>2</v>
      </c>
      <c r="E30" s="14" t="s">
        <v>30</v>
      </c>
      <c r="F30" s="13" t="s">
        <v>3</v>
      </c>
      <c r="G30" s="14" t="s">
        <v>30</v>
      </c>
      <c r="H30" s="13" t="s">
        <v>4</v>
      </c>
      <c r="I30" s="14" t="s">
        <v>30</v>
      </c>
      <c r="J30" s="13" t="s">
        <v>5</v>
      </c>
      <c r="K30" s="14" t="s">
        <v>30</v>
      </c>
    </row>
    <row r="31" spans="1:11" x14ac:dyDescent="0.25">
      <c r="A31" s="48" t="s">
        <v>99</v>
      </c>
      <c r="B31" s="51">
        <f>C31/C$3</f>
        <v>0.5476923076923077</v>
      </c>
      <c r="C31" s="62">
        <v>356</v>
      </c>
      <c r="D31" s="51">
        <f>E31/E$3</f>
        <v>0.52759084791386268</v>
      </c>
      <c r="E31" s="62">
        <v>392</v>
      </c>
      <c r="F31" s="51">
        <f>G31/G$3</f>
        <v>0.57571428571428573</v>
      </c>
      <c r="G31" s="62">
        <v>403</v>
      </c>
      <c r="H31" s="51">
        <f>I31/I$3</f>
        <v>0.48232848232848236</v>
      </c>
      <c r="I31" s="62">
        <v>232</v>
      </c>
      <c r="J31" s="51">
        <f>K31/K$3</f>
        <v>0.5161290322580645</v>
      </c>
      <c r="K31" s="62">
        <v>288</v>
      </c>
    </row>
    <row r="32" spans="1:11" x14ac:dyDescent="0.25">
      <c r="A32" s="48" t="s">
        <v>100</v>
      </c>
      <c r="B32" s="51">
        <f>C32/C$3</f>
        <v>0.4523076923076923</v>
      </c>
      <c r="C32" s="62">
        <v>294</v>
      </c>
      <c r="D32" s="51">
        <f>E32/E$3</f>
        <v>0.47240915208613726</v>
      </c>
      <c r="E32" s="62">
        <v>351</v>
      </c>
      <c r="F32" s="51">
        <f>G32/G$3</f>
        <v>0.42428571428571427</v>
      </c>
      <c r="G32" s="62">
        <v>297</v>
      </c>
      <c r="H32" s="51">
        <f>I32/I$3</f>
        <v>0.51767151767151764</v>
      </c>
      <c r="I32" s="62">
        <v>249</v>
      </c>
      <c r="J32" s="51">
        <f>K32/K$3</f>
        <v>0.4838709677419355</v>
      </c>
      <c r="K32" s="62">
        <v>270</v>
      </c>
    </row>
  </sheetData>
  <pageMargins left="0.7" right="0.7" top="0.75" bottom="0.75" header="0.3" footer="0.3"/>
  <pageSetup scale="97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activeCell="E11" sqref="E11"/>
    </sheetView>
  </sheetViews>
  <sheetFormatPr defaultRowHeight="15" x14ac:dyDescent="0.25"/>
  <cols>
    <col min="1" max="1" width="39" style="46" customWidth="1"/>
    <col min="2" max="2" width="10.5703125" style="47" customWidth="1"/>
    <col min="4" max="4" width="9.140625" style="47"/>
    <col min="6" max="6" width="9.140625" style="47"/>
    <col min="8" max="8" width="9.140625" style="47"/>
    <col min="10" max="10" width="9.140625" style="47"/>
  </cols>
  <sheetData>
    <row r="1" spans="1:11" x14ac:dyDescent="0.25">
      <c r="A1" s="53" t="s">
        <v>138</v>
      </c>
    </row>
    <row r="2" spans="1:11" x14ac:dyDescent="0.25">
      <c r="A2" s="68" t="s">
        <v>90</v>
      </c>
      <c r="B2" s="13" t="s">
        <v>1</v>
      </c>
      <c r="C2" s="14" t="s">
        <v>30</v>
      </c>
      <c r="D2" s="13" t="s">
        <v>2</v>
      </c>
      <c r="E2" s="14" t="s">
        <v>30</v>
      </c>
      <c r="F2" s="13" t="s">
        <v>3</v>
      </c>
      <c r="G2" s="14" t="s">
        <v>30</v>
      </c>
      <c r="H2" s="13" t="s">
        <v>4</v>
      </c>
      <c r="I2" s="14" t="s">
        <v>30</v>
      </c>
      <c r="J2" s="13" t="s">
        <v>5</v>
      </c>
      <c r="K2" s="14" t="s">
        <v>30</v>
      </c>
    </row>
    <row r="3" spans="1:11" x14ac:dyDescent="0.25">
      <c r="A3" s="48" t="s">
        <v>97</v>
      </c>
      <c r="B3" s="49">
        <f>C3/C$3</f>
        <v>1</v>
      </c>
      <c r="C3" s="1">
        <v>1056</v>
      </c>
      <c r="D3" s="49">
        <f>E3/E$3</f>
        <v>1</v>
      </c>
      <c r="E3" s="1">
        <v>1092</v>
      </c>
      <c r="F3" s="49">
        <f>G3/G$3</f>
        <v>1</v>
      </c>
      <c r="G3" s="1">
        <v>1072</v>
      </c>
      <c r="H3" s="49">
        <f>I3/I$3</f>
        <v>1</v>
      </c>
      <c r="I3" s="1">
        <v>1018</v>
      </c>
      <c r="J3" s="49">
        <f>K3/K$3</f>
        <v>1</v>
      </c>
      <c r="K3" s="1">
        <v>968</v>
      </c>
    </row>
    <row r="4" spans="1:11" x14ac:dyDescent="0.25">
      <c r="A4" s="70" t="s">
        <v>0</v>
      </c>
      <c r="B4" s="13" t="s">
        <v>1</v>
      </c>
      <c r="C4" s="14" t="s">
        <v>30</v>
      </c>
      <c r="D4" s="13" t="s">
        <v>2</v>
      </c>
      <c r="E4" s="14" t="s">
        <v>30</v>
      </c>
      <c r="F4" s="13" t="s">
        <v>3</v>
      </c>
      <c r="G4" s="14" t="s">
        <v>30</v>
      </c>
      <c r="H4" s="13" t="s">
        <v>4</v>
      </c>
      <c r="I4" s="14" t="s">
        <v>30</v>
      </c>
      <c r="J4" s="13" t="s">
        <v>5</v>
      </c>
      <c r="K4" s="14" t="s">
        <v>30</v>
      </c>
    </row>
    <row r="5" spans="1:11" x14ac:dyDescent="0.25">
      <c r="A5" s="55" t="s">
        <v>6</v>
      </c>
      <c r="B5" s="49">
        <f>C5/C$3</f>
        <v>0.81534090909090906</v>
      </c>
      <c r="C5" s="56">
        <v>861</v>
      </c>
      <c r="D5" s="49">
        <f>E5/E$3</f>
        <v>0.85073260073260071</v>
      </c>
      <c r="E5" s="56">
        <v>929</v>
      </c>
      <c r="F5" s="49">
        <f>G5/G$3</f>
        <v>0.80037313432835822</v>
      </c>
      <c r="G5" s="56">
        <v>858</v>
      </c>
      <c r="H5" s="49">
        <f>I5/I$3</f>
        <v>0.83300589390962676</v>
      </c>
      <c r="I5" s="56">
        <v>848</v>
      </c>
      <c r="J5" s="49">
        <f>K5/K$3</f>
        <v>0.79958677685950408</v>
      </c>
      <c r="K5" s="56">
        <v>774</v>
      </c>
    </row>
    <row r="6" spans="1:11" x14ac:dyDescent="0.25">
      <c r="A6" s="55" t="s">
        <v>7</v>
      </c>
      <c r="B6" s="49">
        <f t="shared" ref="B6:D7" si="0">C6/C$3</f>
        <v>0.1240530303030303</v>
      </c>
      <c r="C6" s="56">
        <v>131</v>
      </c>
      <c r="D6" s="49">
        <f t="shared" si="0"/>
        <v>0.11172161172161173</v>
      </c>
      <c r="E6" s="56">
        <v>122</v>
      </c>
      <c r="F6" s="49">
        <f t="shared" ref="F6:F7" si="1">G6/G$3</f>
        <v>0.15578358208955223</v>
      </c>
      <c r="G6" s="56">
        <v>167</v>
      </c>
      <c r="H6" s="49">
        <f t="shared" ref="H6:H7" si="2">I6/I$3</f>
        <v>0.10216110019646366</v>
      </c>
      <c r="I6" s="56">
        <v>104</v>
      </c>
      <c r="J6" s="49">
        <f t="shared" ref="J6:J7" si="3">K6/K$3</f>
        <v>0.14772727272727273</v>
      </c>
      <c r="K6" s="56">
        <v>143</v>
      </c>
    </row>
    <row r="7" spans="1:11" x14ac:dyDescent="0.25">
      <c r="A7" s="55" t="s">
        <v>8</v>
      </c>
      <c r="B7" s="49">
        <f t="shared" si="0"/>
        <v>6.0606060606060608E-2</v>
      </c>
      <c r="C7" s="56">
        <v>64</v>
      </c>
      <c r="D7" s="49">
        <f t="shared" si="0"/>
        <v>3.7545787545787544E-2</v>
      </c>
      <c r="E7" s="56">
        <v>41</v>
      </c>
      <c r="F7" s="49">
        <f t="shared" si="1"/>
        <v>4.3843283582089554E-2</v>
      </c>
      <c r="G7" s="56">
        <v>47</v>
      </c>
      <c r="H7" s="49">
        <f t="shared" si="2"/>
        <v>6.4833005893909626E-2</v>
      </c>
      <c r="I7" s="56">
        <v>66</v>
      </c>
      <c r="J7" s="49">
        <f t="shared" si="3"/>
        <v>5.2685950413223138E-2</v>
      </c>
      <c r="K7" s="56">
        <v>51</v>
      </c>
    </row>
    <row r="8" spans="1:11" x14ac:dyDescent="0.25">
      <c r="A8" s="71" t="s">
        <v>96</v>
      </c>
      <c r="B8" s="13" t="s">
        <v>1</v>
      </c>
      <c r="C8" s="14" t="s">
        <v>30</v>
      </c>
      <c r="D8" s="13" t="s">
        <v>2</v>
      </c>
      <c r="E8" s="14" t="s">
        <v>30</v>
      </c>
      <c r="F8" s="13" t="s">
        <v>3</v>
      </c>
      <c r="G8" s="14" t="s">
        <v>30</v>
      </c>
      <c r="H8" s="13" t="s">
        <v>4</v>
      </c>
      <c r="I8" s="14" t="s">
        <v>30</v>
      </c>
      <c r="J8" s="13" t="s">
        <v>5</v>
      </c>
      <c r="K8" s="14" t="s">
        <v>30</v>
      </c>
    </row>
    <row r="9" spans="1:11" x14ac:dyDescent="0.25">
      <c r="A9" s="57" t="s">
        <v>103</v>
      </c>
      <c r="B9" s="49">
        <f>C9/C$3</f>
        <v>0.81628787878787878</v>
      </c>
      <c r="C9" s="58">
        <v>862</v>
      </c>
      <c r="D9" s="49">
        <f>E9/E$3</f>
        <v>0.85164835164835162</v>
      </c>
      <c r="E9" s="58">
        <v>930</v>
      </c>
      <c r="F9" s="49">
        <f>G9/G$3</f>
        <v>0.79384328358208955</v>
      </c>
      <c r="G9" s="58">
        <v>851</v>
      </c>
      <c r="H9" s="49">
        <f>I9/I$3</f>
        <v>0.84774066797642433</v>
      </c>
      <c r="I9" s="58">
        <v>863</v>
      </c>
      <c r="J9" s="49">
        <f>K9/K$3</f>
        <v>0.84607438016528924</v>
      </c>
      <c r="K9" s="58">
        <v>819</v>
      </c>
    </row>
    <row r="10" spans="1:11" x14ac:dyDescent="0.25">
      <c r="A10" s="57" t="s">
        <v>18</v>
      </c>
      <c r="B10" s="49">
        <f>C10/C$3</f>
        <v>0.18371212121212122</v>
      </c>
      <c r="C10" s="58">
        <v>194</v>
      </c>
      <c r="D10" s="49">
        <f>E10/E$3</f>
        <v>0.14835164835164835</v>
      </c>
      <c r="E10" s="58">
        <v>162</v>
      </c>
      <c r="F10" s="49">
        <f>G10/G$3</f>
        <v>0.20615671641791045</v>
      </c>
      <c r="G10" s="58">
        <v>221</v>
      </c>
      <c r="H10" s="49">
        <f>I10/I$3</f>
        <v>0.15225933202357564</v>
      </c>
      <c r="I10" s="58">
        <v>155</v>
      </c>
      <c r="J10" s="49">
        <f>K10/K$3</f>
        <v>0.15392561983471073</v>
      </c>
      <c r="K10" s="58">
        <v>149</v>
      </c>
    </row>
    <row r="11" spans="1:11" x14ac:dyDescent="0.25">
      <c r="A11" s="71" t="s">
        <v>20</v>
      </c>
      <c r="B11" s="13" t="s">
        <v>1</v>
      </c>
      <c r="C11" s="14" t="s">
        <v>30</v>
      </c>
      <c r="D11" s="13" t="s">
        <v>2</v>
      </c>
      <c r="E11" s="14" t="s">
        <v>30</v>
      </c>
      <c r="F11" s="13" t="s">
        <v>3</v>
      </c>
      <c r="G11" s="14" t="s">
        <v>30</v>
      </c>
      <c r="H11" s="13" t="s">
        <v>4</v>
      </c>
      <c r="I11" s="14" t="s">
        <v>30</v>
      </c>
      <c r="J11" s="13" t="s">
        <v>5</v>
      </c>
      <c r="K11" s="14" t="s">
        <v>30</v>
      </c>
    </row>
    <row r="12" spans="1:11" x14ac:dyDescent="0.25">
      <c r="A12" s="57" t="s">
        <v>21</v>
      </c>
      <c r="B12" s="49">
        <f>C12/C$3</f>
        <v>8.049242424242424E-2</v>
      </c>
      <c r="C12" s="58">
        <v>85</v>
      </c>
      <c r="D12" s="49">
        <f>E12/E$3</f>
        <v>7.783882783882784E-2</v>
      </c>
      <c r="E12" s="58">
        <v>85</v>
      </c>
      <c r="F12" s="49">
        <f>G12/G$3</f>
        <v>7.8358208955223885E-2</v>
      </c>
      <c r="G12" s="58">
        <v>84</v>
      </c>
      <c r="H12" s="49">
        <f>I12/I$3</f>
        <v>8.2514734774066803E-2</v>
      </c>
      <c r="I12" s="58">
        <v>84</v>
      </c>
      <c r="J12" s="49">
        <f>K12/K$3</f>
        <v>7.8512396694214878E-2</v>
      </c>
      <c r="K12" s="58">
        <v>76</v>
      </c>
    </row>
    <row r="13" spans="1:11" x14ac:dyDescent="0.25">
      <c r="A13" s="57" t="s">
        <v>22</v>
      </c>
      <c r="B13" s="49">
        <f t="shared" ref="B13:D16" si="4">C13/C$3</f>
        <v>5.587121212121212E-2</v>
      </c>
      <c r="C13" s="58">
        <v>59</v>
      </c>
      <c r="D13" s="49">
        <f t="shared" si="4"/>
        <v>6.2271062271062272E-2</v>
      </c>
      <c r="E13" s="58">
        <v>68</v>
      </c>
      <c r="F13" s="49">
        <f t="shared" ref="F13:F16" si="5">G13/G$3</f>
        <v>7.742537313432836E-2</v>
      </c>
      <c r="G13" s="58">
        <v>83</v>
      </c>
      <c r="H13" s="49">
        <f t="shared" ref="H13:H16" si="6">I13/I$3</f>
        <v>7.4656188605108059E-2</v>
      </c>
      <c r="I13" s="58">
        <v>76</v>
      </c>
      <c r="J13" s="49">
        <f t="shared" ref="J13:J16" si="7">K13/K$3</f>
        <v>7.6446280991735532E-2</v>
      </c>
      <c r="K13" s="58">
        <v>74</v>
      </c>
    </row>
    <row r="14" spans="1:11" x14ac:dyDescent="0.25">
      <c r="A14" s="57" t="s">
        <v>23</v>
      </c>
      <c r="B14" s="49">
        <f t="shared" si="4"/>
        <v>6.628787878787879E-3</v>
      </c>
      <c r="C14" s="58">
        <v>7</v>
      </c>
      <c r="D14" s="49">
        <f t="shared" si="4"/>
        <v>6.41025641025641E-3</v>
      </c>
      <c r="E14" s="58">
        <v>7</v>
      </c>
      <c r="F14" s="49">
        <f t="shared" si="5"/>
        <v>7.462686567164179E-3</v>
      </c>
      <c r="G14" s="58">
        <v>8</v>
      </c>
      <c r="H14" s="49">
        <f t="shared" si="6"/>
        <v>9.823182711198428E-3</v>
      </c>
      <c r="I14" s="58">
        <v>10</v>
      </c>
      <c r="J14" s="49">
        <f t="shared" si="7"/>
        <v>9.2975206611570251E-3</v>
      </c>
      <c r="K14" s="58">
        <v>9</v>
      </c>
    </row>
    <row r="15" spans="1:11" x14ac:dyDescent="0.25">
      <c r="A15" s="57" t="s">
        <v>24</v>
      </c>
      <c r="B15" s="49">
        <f t="shared" si="4"/>
        <v>0.75946969696969702</v>
      </c>
      <c r="C15" s="58">
        <v>802</v>
      </c>
      <c r="D15" s="49">
        <f t="shared" si="4"/>
        <v>0.75457875457875456</v>
      </c>
      <c r="E15" s="58">
        <v>824</v>
      </c>
      <c r="F15" s="49">
        <f t="shared" si="5"/>
        <v>0.74067164179104472</v>
      </c>
      <c r="G15" s="58">
        <v>794</v>
      </c>
      <c r="H15" s="49">
        <f t="shared" si="6"/>
        <v>0.73379174852652262</v>
      </c>
      <c r="I15" s="58">
        <v>747</v>
      </c>
      <c r="J15" s="49">
        <f t="shared" si="7"/>
        <v>0.74070247933884292</v>
      </c>
      <c r="K15" s="58">
        <v>717</v>
      </c>
    </row>
    <row r="16" spans="1:11" x14ac:dyDescent="0.25">
      <c r="A16" s="57" t="s">
        <v>25</v>
      </c>
      <c r="B16" s="49">
        <f t="shared" si="4"/>
        <v>9.7537878787878785E-2</v>
      </c>
      <c r="C16" s="58">
        <v>103</v>
      </c>
      <c r="D16" s="49">
        <f t="shared" si="4"/>
        <v>9.8901098901098897E-2</v>
      </c>
      <c r="E16" s="58">
        <v>108</v>
      </c>
      <c r="F16" s="49">
        <f t="shared" si="5"/>
        <v>9.6082089552238806E-2</v>
      </c>
      <c r="G16" s="58">
        <v>103</v>
      </c>
      <c r="H16" s="49">
        <f t="shared" si="6"/>
        <v>9.9214145383104121E-2</v>
      </c>
      <c r="I16" s="58">
        <v>101</v>
      </c>
      <c r="J16" s="49">
        <f t="shared" si="7"/>
        <v>9.5041322314049589E-2</v>
      </c>
      <c r="K16" s="58">
        <v>92</v>
      </c>
    </row>
    <row r="17" spans="1:11" x14ac:dyDescent="0.25">
      <c r="A17" s="71" t="s">
        <v>91</v>
      </c>
      <c r="B17" s="13" t="s">
        <v>1</v>
      </c>
      <c r="C17" s="14" t="s">
        <v>30</v>
      </c>
      <c r="D17" s="13" t="s">
        <v>2</v>
      </c>
      <c r="E17" s="14" t="s">
        <v>30</v>
      </c>
      <c r="F17" s="13" t="s">
        <v>3</v>
      </c>
      <c r="G17" s="14" t="s">
        <v>30</v>
      </c>
      <c r="H17" s="13" t="s">
        <v>4</v>
      </c>
      <c r="I17" s="14" t="s">
        <v>30</v>
      </c>
      <c r="J17" s="13" t="s">
        <v>5</v>
      </c>
      <c r="K17" s="14" t="s">
        <v>30</v>
      </c>
    </row>
    <row r="18" spans="1:11" x14ac:dyDescent="0.25">
      <c r="A18" s="57" t="s">
        <v>26</v>
      </c>
      <c r="B18" s="49">
        <f>C18/C$3</f>
        <v>9.46969696969697E-3</v>
      </c>
      <c r="C18" s="58">
        <v>10</v>
      </c>
      <c r="D18" s="49">
        <f>E18/E$3</f>
        <v>1.1904761904761904E-2</v>
      </c>
      <c r="E18" s="58">
        <v>13</v>
      </c>
      <c r="F18" s="49">
        <f>G18/G$3</f>
        <v>8.3955223880597014E-3</v>
      </c>
      <c r="G18" s="58">
        <v>9</v>
      </c>
      <c r="H18" s="49">
        <f>I18/I$3</f>
        <v>5.893909626719057E-3</v>
      </c>
      <c r="I18" s="58">
        <v>6</v>
      </c>
      <c r="J18" s="49">
        <f>K18/K$3</f>
        <v>1.5495867768595042E-2</v>
      </c>
      <c r="K18" s="58">
        <v>15</v>
      </c>
    </row>
    <row r="19" spans="1:11" x14ac:dyDescent="0.25">
      <c r="A19" s="57" t="s">
        <v>27</v>
      </c>
      <c r="B19" s="49">
        <f t="shared" ref="B19:D21" si="8">C19/C$3</f>
        <v>0.75757575757575757</v>
      </c>
      <c r="C19" s="58">
        <v>800</v>
      </c>
      <c r="D19" s="49">
        <f t="shared" si="8"/>
        <v>0.74725274725274726</v>
      </c>
      <c r="E19" s="58">
        <v>816</v>
      </c>
      <c r="F19" s="49">
        <f t="shared" ref="F19:F21" si="9">G19/G$3</f>
        <v>0.77891791044776115</v>
      </c>
      <c r="G19" s="58">
        <v>835</v>
      </c>
      <c r="H19" s="49">
        <f t="shared" ref="H19:H21" si="10">I19/I$3</f>
        <v>0.78781925343811399</v>
      </c>
      <c r="I19" s="58">
        <v>802</v>
      </c>
      <c r="J19" s="49">
        <f t="shared" ref="J19:J21" si="11">K19/K$3</f>
        <v>0.79338842975206614</v>
      </c>
      <c r="K19" s="58">
        <v>768</v>
      </c>
    </row>
    <row r="20" spans="1:11" x14ac:dyDescent="0.25">
      <c r="A20" s="57" t="s">
        <v>28</v>
      </c>
      <c r="B20" s="49">
        <f t="shared" si="8"/>
        <v>0.21022727272727273</v>
      </c>
      <c r="C20" s="58">
        <v>222</v>
      </c>
      <c r="D20" s="49">
        <f t="shared" si="8"/>
        <v>0.20787545787545789</v>
      </c>
      <c r="E20" s="58">
        <v>227</v>
      </c>
      <c r="F20" s="49">
        <f t="shared" si="9"/>
        <v>0.18936567164179105</v>
      </c>
      <c r="G20" s="58">
        <v>203</v>
      </c>
      <c r="H20" s="49">
        <f t="shared" si="10"/>
        <v>0.17681728880157171</v>
      </c>
      <c r="I20" s="58">
        <v>180</v>
      </c>
      <c r="J20" s="49">
        <f t="shared" si="11"/>
        <v>0.16012396694214875</v>
      </c>
      <c r="K20" s="58">
        <v>155</v>
      </c>
    </row>
    <row r="21" spans="1:11" x14ac:dyDescent="0.25">
      <c r="A21" s="57" t="s">
        <v>29</v>
      </c>
      <c r="B21" s="49">
        <f t="shared" si="8"/>
        <v>2.2727272727272728E-2</v>
      </c>
      <c r="C21" s="58">
        <v>24</v>
      </c>
      <c r="D21" s="49">
        <f t="shared" si="8"/>
        <v>3.2967032967032968E-2</v>
      </c>
      <c r="E21" s="58">
        <v>36</v>
      </c>
      <c r="F21" s="49">
        <f t="shared" si="9"/>
        <v>2.3320895522388061E-2</v>
      </c>
      <c r="G21" s="58">
        <v>25</v>
      </c>
      <c r="H21" s="49">
        <f t="shared" si="10"/>
        <v>2.9469548133595286E-2</v>
      </c>
      <c r="I21" s="58">
        <v>30</v>
      </c>
      <c r="J21" s="49">
        <f t="shared" si="11"/>
        <v>3.0991735537190084E-2</v>
      </c>
      <c r="K21" s="58">
        <v>30</v>
      </c>
    </row>
    <row r="22" spans="1:11" x14ac:dyDescent="0.25">
      <c r="A22" s="71" t="s">
        <v>92</v>
      </c>
      <c r="B22" s="13" t="s">
        <v>1</v>
      </c>
      <c r="C22" s="14" t="s">
        <v>30</v>
      </c>
      <c r="D22" s="13" t="s">
        <v>2</v>
      </c>
      <c r="E22" s="14" t="s">
        <v>30</v>
      </c>
      <c r="F22" s="13" t="s">
        <v>3</v>
      </c>
      <c r="G22" s="14" t="s">
        <v>30</v>
      </c>
      <c r="H22" s="13" t="s">
        <v>4</v>
      </c>
      <c r="I22" s="14" t="s">
        <v>30</v>
      </c>
      <c r="J22" s="13" t="s">
        <v>5</v>
      </c>
      <c r="K22" s="14" t="s">
        <v>30</v>
      </c>
    </row>
    <row r="23" spans="1:11" x14ac:dyDescent="0.25">
      <c r="A23" s="57" t="s">
        <v>31</v>
      </c>
      <c r="B23" s="49">
        <f>C23/C$3</f>
        <v>1.893939393939394E-3</v>
      </c>
      <c r="C23" s="58">
        <v>2</v>
      </c>
      <c r="D23" s="49">
        <f>E23/E$3</f>
        <v>9.1575091575091575E-4</v>
      </c>
      <c r="E23" s="58">
        <v>1</v>
      </c>
      <c r="F23" s="49">
        <f>G23/G$3</f>
        <v>0</v>
      </c>
      <c r="G23" s="59"/>
      <c r="H23" s="49">
        <f>I23/I$3</f>
        <v>9.8231827111984276E-4</v>
      </c>
      <c r="I23" s="58">
        <v>1</v>
      </c>
      <c r="J23" s="49">
        <f>K23/K$3</f>
        <v>1.0330578512396695E-3</v>
      </c>
      <c r="K23" s="58">
        <v>1</v>
      </c>
    </row>
    <row r="24" spans="1:11" x14ac:dyDescent="0.25">
      <c r="A24" s="57" t="s">
        <v>32</v>
      </c>
      <c r="B24" s="49">
        <f t="shared" ref="B24:D29" si="12">C24/C$3</f>
        <v>0.48106060606060608</v>
      </c>
      <c r="C24" s="58">
        <v>508</v>
      </c>
      <c r="D24" s="49">
        <f t="shared" si="12"/>
        <v>0.47344322344322343</v>
      </c>
      <c r="E24" s="58">
        <v>517</v>
      </c>
      <c r="F24" s="49">
        <f t="shared" ref="F24:F29" si="13">G24/G$3</f>
        <v>0.49533582089552236</v>
      </c>
      <c r="G24" s="58">
        <v>531</v>
      </c>
      <c r="H24" s="49">
        <f t="shared" ref="H24:H29" si="14">I24/I$3</f>
        <v>0.47544204322200395</v>
      </c>
      <c r="I24" s="58">
        <v>484</v>
      </c>
      <c r="J24" s="49">
        <f t="shared" ref="J24:J29" si="15">K24/K$3</f>
        <v>0.46590909090909088</v>
      </c>
      <c r="K24" s="58">
        <v>451</v>
      </c>
    </row>
    <row r="25" spans="1:11" x14ac:dyDescent="0.25">
      <c r="A25" s="57" t="s">
        <v>33</v>
      </c>
      <c r="B25" s="49">
        <f t="shared" si="12"/>
        <v>0.36079545454545453</v>
      </c>
      <c r="C25" s="58">
        <v>381</v>
      </c>
      <c r="D25" s="49">
        <f t="shared" si="12"/>
        <v>0.37179487179487181</v>
      </c>
      <c r="E25" s="58">
        <v>406</v>
      </c>
      <c r="F25" s="49">
        <f t="shared" si="13"/>
        <v>0.39832089552238809</v>
      </c>
      <c r="G25" s="58">
        <v>427</v>
      </c>
      <c r="H25" s="49">
        <f t="shared" si="14"/>
        <v>0.40864440078585462</v>
      </c>
      <c r="I25" s="58">
        <v>416</v>
      </c>
      <c r="J25" s="49">
        <f t="shared" si="15"/>
        <v>0.4287190082644628</v>
      </c>
      <c r="K25" s="58">
        <v>415</v>
      </c>
    </row>
    <row r="26" spans="1:11" x14ac:dyDescent="0.25">
      <c r="A26" s="57" t="s">
        <v>34</v>
      </c>
      <c r="B26" s="49">
        <f t="shared" si="12"/>
        <v>3.5037878787878785E-2</v>
      </c>
      <c r="C26" s="58">
        <v>37</v>
      </c>
      <c r="D26" s="49">
        <f t="shared" si="12"/>
        <v>4.5787545787545784E-2</v>
      </c>
      <c r="E26" s="58">
        <v>50</v>
      </c>
      <c r="F26" s="49">
        <f t="shared" si="13"/>
        <v>4.0111940298507461E-2</v>
      </c>
      <c r="G26" s="58">
        <v>43</v>
      </c>
      <c r="H26" s="49">
        <f t="shared" si="14"/>
        <v>3.6345776031434185E-2</v>
      </c>
      <c r="I26" s="58">
        <v>37</v>
      </c>
      <c r="J26" s="49">
        <f t="shared" si="15"/>
        <v>2.2727272727272728E-2</v>
      </c>
      <c r="K26" s="58">
        <v>22</v>
      </c>
    </row>
    <row r="27" spans="1:11" x14ac:dyDescent="0.25">
      <c r="A27" s="57" t="s">
        <v>35</v>
      </c>
      <c r="B27" s="49">
        <f t="shared" si="12"/>
        <v>1.9886363636363636E-2</v>
      </c>
      <c r="C27" s="58">
        <v>21</v>
      </c>
      <c r="D27" s="49">
        <f t="shared" si="12"/>
        <v>2.4725274725274724E-2</v>
      </c>
      <c r="E27" s="58">
        <v>27</v>
      </c>
      <c r="F27" s="49">
        <f t="shared" si="13"/>
        <v>2.0522388059701493E-2</v>
      </c>
      <c r="G27" s="58">
        <v>22</v>
      </c>
      <c r="H27" s="49">
        <f t="shared" si="14"/>
        <v>1.6699410609037329E-2</v>
      </c>
      <c r="I27" s="58">
        <v>17</v>
      </c>
      <c r="J27" s="49">
        <f t="shared" si="15"/>
        <v>2.0661157024793389E-2</v>
      </c>
      <c r="K27" s="58">
        <v>20</v>
      </c>
    </row>
    <row r="28" spans="1:11" x14ac:dyDescent="0.25">
      <c r="A28" s="57" t="s">
        <v>36</v>
      </c>
      <c r="B28" s="49">
        <f t="shared" si="12"/>
        <v>9.9431818181818177E-2</v>
      </c>
      <c r="C28" s="58">
        <v>105</v>
      </c>
      <c r="D28" s="49">
        <f t="shared" si="12"/>
        <v>8.3333333333333329E-2</v>
      </c>
      <c r="E28" s="58">
        <v>91</v>
      </c>
      <c r="F28" s="49">
        <f t="shared" si="13"/>
        <v>4.3843283582089554E-2</v>
      </c>
      <c r="G28" s="58">
        <v>47</v>
      </c>
      <c r="H28" s="49">
        <f t="shared" si="14"/>
        <v>6.0903732809430254E-2</v>
      </c>
      <c r="I28" s="58">
        <v>62</v>
      </c>
      <c r="J28" s="49">
        <f t="shared" si="15"/>
        <v>5.9917355371900828E-2</v>
      </c>
      <c r="K28" s="58">
        <v>58</v>
      </c>
    </row>
    <row r="29" spans="1:11" x14ac:dyDescent="0.25">
      <c r="A29" s="57" t="s">
        <v>37</v>
      </c>
      <c r="B29" s="49">
        <f t="shared" si="12"/>
        <v>1.893939393939394E-3</v>
      </c>
      <c r="C29" s="58">
        <v>2</v>
      </c>
      <c r="D29" s="49">
        <f t="shared" si="12"/>
        <v>0</v>
      </c>
      <c r="E29" s="59"/>
      <c r="F29" s="49">
        <f t="shared" si="13"/>
        <v>1.8656716417910447E-3</v>
      </c>
      <c r="G29" s="58">
        <v>2</v>
      </c>
      <c r="H29" s="49">
        <f t="shared" si="14"/>
        <v>9.8231827111984276E-4</v>
      </c>
      <c r="I29" s="58">
        <v>1</v>
      </c>
      <c r="J29" s="49">
        <f t="shared" si="15"/>
        <v>1.0330578512396695E-3</v>
      </c>
      <c r="K29" s="58">
        <v>1</v>
      </c>
    </row>
    <row r="30" spans="1:11" x14ac:dyDescent="0.25">
      <c r="A30" s="71" t="s">
        <v>98</v>
      </c>
      <c r="B30" s="13" t="s">
        <v>1</v>
      </c>
      <c r="C30" s="14" t="s">
        <v>30</v>
      </c>
      <c r="D30" s="13" t="s">
        <v>2</v>
      </c>
      <c r="E30" s="14" t="s">
        <v>30</v>
      </c>
      <c r="F30" s="13" t="s">
        <v>3</v>
      </c>
      <c r="G30" s="14" t="s">
        <v>30</v>
      </c>
      <c r="H30" s="13" t="s">
        <v>4</v>
      </c>
      <c r="I30" s="14" t="s">
        <v>30</v>
      </c>
      <c r="J30" s="13" t="s">
        <v>5</v>
      </c>
      <c r="K30" s="14" t="s">
        <v>30</v>
      </c>
    </row>
    <row r="31" spans="1:11" x14ac:dyDescent="0.25">
      <c r="A31" s="48" t="s">
        <v>99</v>
      </c>
      <c r="B31" s="49">
        <f>C31/C$3</f>
        <v>0.5625</v>
      </c>
      <c r="C31" s="63">
        <v>594</v>
      </c>
      <c r="D31" s="49">
        <f>E31/E$3</f>
        <v>0.55402930402930406</v>
      </c>
      <c r="E31" s="63">
        <v>605</v>
      </c>
      <c r="F31" s="49">
        <f>G31/G$3</f>
        <v>0.56716417910447758</v>
      </c>
      <c r="G31" s="63">
        <v>608</v>
      </c>
      <c r="H31" s="49">
        <f>I31/I$3</f>
        <v>0.56679764243614927</v>
      </c>
      <c r="I31" s="63">
        <v>577</v>
      </c>
      <c r="J31" s="49">
        <f>K31/K$3</f>
        <v>0.58471074380165289</v>
      </c>
      <c r="K31" s="63">
        <v>566</v>
      </c>
    </row>
    <row r="32" spans="1:11" x14ac:dyDescent="0.25">
      <c r="A32" s="48" t="s">
        <v>100</v>
      </c>
      <c r="B32" s="49">
        <f>C32/C$3</f>
        <v>0.4375</v>
      </c>
      <c r="C32" s="63">
        <v>462</v>
      </c>
      <c r="D32" s="49">
        <f>E32/E$3</f>
        <v>0.445970695970696</v>
      </c>
      <c r="E32" s="63">
        <v>487</v>
      </c>
      <c r="F32" s="49">
        <f>G32/G$3</f>
        <v>0.43283582089552236</v>
      </c>
      <c r="G32" s="63">
        <v>464</v>
      </c>
      <c r="H32" s="49">
        <f>I32/I$3</f>
        <v>0.43320235756385067</v>
      </c>
      <c r="I32" s="63">
        <v>441</v>
      </c>
      <c r="J32" s="49">
        <f>K32/K$3</f>
        <v>0.41528925619834711</v>
      </c>
      <c r="K32" s="63">
        <v>402</v>
      </c>
    </row>
  </sheetData>
  <pageMargins left="0.7" right="0.7" top="0.75" bottom="0.75" header="0.3" footer="0.3"/>
  <pageSetup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Headcount</vt:lpstr>
      <vt:lpstr>headcount_graphs</vt:lpstr>
      <vt:lpstr>average_Credits</vt:lpstr>
      <vt:lpstr>credits_FTE</vt:lpstr>
      <vt:lpstr>credits_expanded</vt:lpstr>
      <vt:lpstr>headcountUpDown</vt:lpstr>
      <vt:lpstr>major</vt:lpstr>
      <vt:lpstr>New_Students</vt:lpstr>
      <vt:lpstr>national_campus</vt:lpstr>
      <vt:lpstr>CC</vt:lpstr>
      <vt:lpstr>CC_graphs</vt:lpstr>
      <vt:lpstr>section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2015-08-27T23:21:38Z</cp:lastPrinted>
  <dcterms:created xsi:type="dcterms:W3CDTF">2015-05-21T02:17:31Z</dcterms:created>
  <dcterms:modified xsi:type="dcterms:W3CDTF">2015-08-28T00:15:27Z</dcterms:modified>
</cp:coreProperties>
</file>